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305" yWindow="405" windowWidth="14010" windowHeight="14775"/>
  </bookViews>
  <sheets>
    <sheet name="scanarios" sheetId="1" r:id="rId1"/>
  </sheets>
  <definedNames>
    <definedName name="_xlnm.Print_Area" localSheetId="0">scanarios!$B$2:$Y$59</definedName>
    <definedName name="_xlnm.Print_Titles" localSheetId="0">scanarios!$2:$4</definedName>
  </definedNames>
  <calcPr calcId="145621"/>
</workbook>
</file>

<file path=xl/calcChain.xml><?xml version="1.0" encoding="utf-8"?>
<calcChain xmlns="http://schemas.openxmlformats.org/spreadsheetml/2006/main">
  <c r="X16" i="1" l="1"/>
  <c r="AF16" i="1" s="1"/>
  <c r="X52" i="1" l="1"/>
  <c r="U52" i="1"/>
  <c r="R52" i="1"/>
  <c r="O52" i="1"/>
  <c r="L52" i="1"/>
  <c r="I52" i="1"/>
  <c r="F52" i="1"/>
  <c r="X21" i="1" l="1"/>
  <c r="U29" i="1"/>
  <c r="U21" i="1" l="1"/>
  <c r="R21" i="1"/>
  <c r="O21" i="1"/>
  <c r="L21" i="1"/>
  <c r="I21" i="1"/>
  <c r="F21" i="1"/>
  <c r="U16" i="1" l="1"/>
  <c r="R16" i="1"/>
  <c r="O16" i="1"/>
  <c r="L16" i="1"/>
  <c r="I16" i="1"/>
  <c r="F16" i="1"/>
  <c r="X43" i="1" l="1"/>
  <c r="U43" i="1"/>
  <c r="R43" i="1"/>
  <c r="O43" i="1"/>
  <c r="L43" i="1"/>
  <c r="I43" i="1"/>
  <c r="F43" i="1"/>
  <c r="X51" i="1" l="1"/>
  <c r="U51" i="1"/>
  <c r="R51" i="1"/>
  <c r="O51" i="1"/>
  <c r="L51" i="1"/>
  <c r="I51" i="1"/>
  <c r="F51" i="1"/>
  <c r="I48" i="1"/>
  <c r="I49" i="1"/>
  <c r="F32" i="1" l="1"/>
  <c r="F30" i="1"/>
  <c r="F29" i="1"/>
  <c r="R47" i="1" l="1"/>
  <c r="O47" i="1"/>
  <c r="X47" i="1"/>
  <c r="U47" i="1"/>
  <c r="L47" i="1"/>
  <c r="I47" i="1"/>
  <c r="F47" i="1"/>
  <c r="I23" i="1" l="1"/>
  <c r="X30" i="1"/>
  <c r="U30" i="1"/>
  <c r="R30" i="1"/>
  <c r="O30" i="1"/>
  <c r="L30" i="1"/>
  <c r="I30" i="1"/>
  <c r="I31" i="1"/>
  <c r="X14" i="1"/>
  <c r="AF14" i="1" s="1"/>
  <c r="U14" i="1"/>
  <c r="AE14" i="1" s="1"/>
  <c r="R14" i="1"/>
  <c r="AD14" i="1" s="1"/>
  <c r="O14" i="1"/>
  <c r="AC14" i="1" s="1"/>
  <c r="L14" i="1"/>
  <c r="AB14" i="1" s="1"/>
  <c r="I14" i="1"/>
  <c r="AA14" i="1" s="1"/>
  <c r="F14" i="1"/>
  <c r="Z14" i="1" s="1"/>
  <c r="X50" i="1" l="1"/>
  <c r="U50" i="1"/>
  <c r="R50" i="1"/>
  <c r="O50" i="1"/>
  <c r="L50" i="1"/>
  <c r="X49" i="1"/>
  <c r="U49" i="1"/>
  <c r="R49" i="1"/>
  <c r="O49" i="1"/>
  <c r="L49" i="1"/>
  <c r="I37" i="1"/>
  <c r="X48" i="1" l="1"/>
  <c r="U48" i="1"/>
  <c r="R48" i="1"/>
  <c r="O48" i="1"/>
  <c r="L48" i="1"/>
  <c r="F48" i="1"/>
  <c r="X17" i="1"/>
  <c r="AF17" i="1" s="1"/>
  <c r="U17" i="1"/>
  <c r="AE17" i="1" s="1"/>
  <c r="R17" i="1"/>
  <c r="AD17" i="1" s="1"/>
  <c r="O17" i="1"/>
  <c r="AC17" i="1" s="1"/>
  <c r="L17" i="1"/>
  <c r="AB17" i="1" s="1"/>
  <c r="I17" i="1"/>
  <c r="AA17" i="1" s="1"/>
  <c r="F17" i="1"/>
  <c r="Z17" i="1" s="1"/>
  <c r="X26" i="1"/>
  <c r="U26" i="1"/>
  <c r="R26" i="1"/>
  <c r="O26" i="1"/>
  <c r="L26" i="1"/>
  <c r="I26" i="1"/>
  <c r="F26" i="1"/>
  <c r="X25" i="1"/>
  <c r="AF25" i="1" s="1"/>
  <c r="X24" i="1"/>
  <c r="U25" i="1"/>
  <c r="AE25" i="1" s="1"/>
  <c r="L53" i="1"/>
  <c r="L46" i="1"/>
  <c r="L45" i="1"/>
  <c r="L44" i="1"/>
  <c r="L42" i="1"/>
  <c r="L40" i="1"/>
  <c r="L39" i="1"/>
  <c r="L38" i="1"/>
  <c r="L37" i="1"/>
  <c r="L36" i="1"/>
  <c r="L35" i="1"/>
  <c r="L34" i="1"/>
  <c r="L33" i="1"/>
  <c r="L32" i="1"/>
  <c r="L28" i="1"/>
  <c r="L31" i="1"/>
  <c r="AB31" i="1" s="1"/>
  <c r="L29" i="1"/>
  <c r="AB29" i="1" s="1"/>
  <c r="L25" i="1"/>
  <c r="AB25" i="1" s="1"/>
  <c r="L24" i="1"/>
  <c r="L23" i="1"/>
  <c r="AB23" i="1" s="1"/>
  <c r="L22" i="1"/>
  <c r="AB22" i="1" s="1"/>
  <c r="L20" i="1"/>
  <c r="AB20" i="1" s="1"/>
  <c r="L19" i="1"/>
  <c r="AB19" i="1" s="1"/>
  <c r="L18" i="1"/>
  <c r="AB18" i="1" s="1"/>
  <c r="L15" i="1"/>
  <c r="AB15" i="1" s="1"/>
  <c r="L13" i="1"/>
  <c r="AB13" i="1" s="1"/>
  <c r="L12" i="1"/>
  <c r="AB12" i="1" s="1"/>
  <c r="L11" i="1"/>
  <c r="AB11" i="1" s="1"/>
  <c r="L9" i="1"/>
  <c r="AB9" i="1" s="1"/>
  <c r="L8" i="1"/>
  <c r="AB8" i="1" s="1"/>
  <c r="L7" i="1"/>
  <c r="AB7" i="1" s="1"/>
  <c r="L6" i="1"/>
  <c r="X19" i="1"/>
  <c r="AF19" i="1" s="1"/>
  <c r="U19" i="1"/>
  <c r="AE19" i="1" s="1"/>
  <c r="R19" i="1"/>
  <c r="AD19" i="1" s="1"/>
  <c r="O19" i="1"/>
  <c r="AC19" i="1" s="1"/>
  <c r="I19" i="1"/>
  <c r="AA19" i="1" s="1"/>
  <c r="X23" i="1"/>
  <c r="AF23" i="1" s="1"/>
  <c r="U24" i="1"/>
  <c r="U23" i="1"/>
  <c r="AE23" i="1" s="1"/>
  <c r="R25" i="1"/>
  <c r="AD25" i="1" s="1"/>
  <c r="O25" i="1"/>
  <c r="AC25" i="1" s="1"/>
  <c r="I25" i="1"/>
  <c r="AA25" i="1" s="1"/>
  <c r="F25" i="1"/>
  <c r="Z25" i="1" s="1"/>
  <c r="F19" i="1"/>
  <c r="Z19" i="1" s="1"/>
  <c r="R24" i="1"/>
  <c r="R23" i="1"/>
  <c r="AD23" i="1" s="1"/>
  <c r="O24" i="1"/>
  <c r="O23" i="1"/>
  <c r="AC23" i="1" s="1"/>
  <c r="I24" i="1"/>
  <c r="AA23" i="1"/>
  <c r="F24" i="1"/>
  <c r="F23" i="1"/>
  <c r="Z23" i="1" s="1"/>
  <c r="X53" i="1"/>
  <c r="X46" i="1"/>
  <c r="X45" i="1"/>
  <c r="X44" i="1"/>
  <c r="X42" i="1"/>
  <c r="X40" i="1"/>
  <c r="X39" i="1"/>
  <c r="X38" i="1"/>
  <c r="X37" i="1"/>
  <c r="X36" i="1"/>
  <c r="X35" i="1"/>
  <c r="X34" i="1"/>
  <c r="X33" i="1"/>
  <c r="X32" i="1"/>
  <c r="X28" i="1"/>
  <c r="X31" i="1"/>
  <c r="AF31" i="1" s="1"/>
  <c r="X29" i="1"/>
  <c r="AF29" i="1" s="1"/>
  <c r="X22" i="1"/>
  <c r="AF22" i="1" s="1"/>
  <c r="X20" i="1"/>
  <c r="AF20" i="1" s="1"/>
  <c r="X18" i="1"/>
  <c r="AF18" i="1" s="1"/>
  <c r="X15" i="1"/>
  <c r="AF15" i="1" s="1"/>
  <c r="X13" i="1"/>
  <c r="AF13" i="1" s="1"/>
  <c r="X12" i="1"/>
  <c r="AF12" i="1" s="1"/>
  <c r="X11" i="1"/>
  <c r="AF11" i="1" s="1"/>
  <c r="X9" i="1"/>
  <c r="AF9" i="1" s="1"/>
  <c r="X8" i="1"/>
  <c r="AF8" i="1" s="1"/>
  <c r="X7" i="1"/>
  <c r="AF7" i="1" s="1"/>
  <c r="X6" i="1"/>
  <c r="U53" i="1"/>
  <c r="U46" i="1"/>
  <c r="U45" i="1"/>
  <c r="U44" i="1"/>
  <c r="U42" i="1"/>
  <c r="U40" i="1"/>
  <c r="U39" i="1"/>
  <c r="U38" i="1"/>
  <c r="U37" i="1"/>
  <c r="U36" i="1"/>
  <c r="U35" i="1"/>
  <c r="U34" i="1"/>
  <c r="U33" i="1"/>
  <c r="U32" i="1"/>
  <c r="U28" i="1"/>
  <c r="U31" i="1"/>
  <c r="AE31" i="1" s="1"/>
  <c r="AE29" i="1"/>
  <c r="U22" i="1"/>
  <c r="AE22" i="1" s="1"/>
  <c r="U20" i="1"/>
  <c r="AE20" i="1" s="1"/>
  <c r="U18" i="1"/>
  <c r="AE18" i="1" s="1"/>
  <c r="U15" i="1"/>
  <c r="AE15" i="1" s="1"/>
  <c r="U13" i="1"/>
  <c r="AE13" i="1" s="1"/>
  <c r="U12" i="1"/>
  <c r="AE12" i="1" s="1"/>
  <c r="U11" i="1"/>
  <c r="AE11" i="1" s="1"/>
  <c r="U9" i="1"/>
  <c r="AE9" i="1" s="1"/>
  <c r="U8" i="1"/>
  <c r="AE8" i="1" s="1"/>
  <c r="U7" i="1"/>
  <c r="AE7" i="1" s="1"/>
  <c r="U6" i="1"/>
  <c r="R53" i="1"/>
  <c r="R46" i="1"/>
  <c r="R45" i="1"/>
  <c r="R44" i="1"/>
  <c r="R42" i="1"/>
  <c r="R40" i="1"/>
  <c r="R39" i="1"/>
  <c r="R38" i="1"/>
  <c r="R37" i="1"/>
  <c r="R36" i="1"/>
  <c r="R35" i="1"/>
  <c r="R34" i="1"/>
  <c r="R33" i="1"/>
  <c r="R32" i="1"/>
  <c r="R28" i="1"/>
  <c r="R31" i="1"/>
  <c r="AD31" i="1" s="1"/>
  <c r="R29" i="1"/>
  <c r="AD29" i="1" s="1"/>
  <c r="R22" i="1"/>
  <c r="AD22" i="1" s="1"/>
  <c r="R20" i="1"/>
  <c r="AD20" i="1" s="1"/>
  <c r="R18" i="1"/>
  <c r="AD18" i="1" s="1"/>
  <c r="R15" i="1"/>
  <c r="AD15" i="1" s="1"/>
  <c r="R13" i="1"/>
  <c r="AD13" i="1" s="1"/>
  <c r="R12" i="1"/>
  <c r="AD12" i="1" s="1"/>
  <c r="R11" i="1"/>
  <c r="AD11" i="1" s="1"/>
  <c r="R9" i="1"/>
  <c r="AD9" i="1" s="1"/>
  <c r="R8" i="1"/>
  <c r="AD8" i="1" s="1"/>
  <c r="R7" i="1"/>
  <c r="AD7" i="1" s="1"/>
  <c r="R6" i="1"/>
  <c r="O53" i="1"/>
  <c r="O46" i="1"/>
  <c r="O45" i="1"/>
  <c r="O44" i="1"/>
  <c r="O42" i="1"/>
  <c r="O40" i="1"/>
  <c r="O39" i="1"/>
  <c r="O38" i="1"/>
  <c r="O37" i="1"/>
  <c r="O36" i="1"/>
  <c r="O35" i="1"/>
  <c r="O34" i="1"/>
  <c r="O33" i="1"/>
  <c r="O32" i="1"/>
  <c r="O28" i="1"/>
  <c r="O31" i="1"/>
  <c r="AC31" i="1" s="1"/>
  <c r="O29" i="1"/>
  <c r="AC29" i="1" s="1"/>
  <c r="O22" i="1"/>
  <c r="AC22" i="1" s="1"/>
  <c r="O20" i="1"/>
  <c r="AC20" i="1" s="1"/>
  <c r="O18" i="1"/>
  <c r="AC18" i="1" s="1"/>
  <c r="O15" i="1"/>
  <c r="AC15" i="1" s="1"/>
  <c r="O13" i="1"/>
  <c r="AC13" i="1" s="1"/>
  <c r="O12" i="1"/>
  <c r="AC12" i="1" s="1"/>
  <c r="O11" i="1"/>
  <c r="AC11" i="1" s="1"/>
  <c r="O9" i="1"/>
  <c r="AC9" i="1" s="1"/>
  <c r="O8" i="1"/>
  <c r="AC8" i="1" s="1"/>
  <c r="O7" i="1"/>
  <c r="AC7" i="1" s="1"/>
  <c r="O6" i="1"/>
  <c r="I53" i="1"/>
  <c r="I50" i="1"/>
  <c r="I46" i="1"/>
  <c r="I45" i="1"/>
  <c r="I44" i="1"/>
  <c r="I42" i="1"/>
  <c r="I40" i="1"/>
  <c r="I39" i="1"/>
  <c r="I38" i="1"/>
  <c r="I36" i="1"/>
  <c r="I35" i="1"/>
  <c r="I34" i="1"/>
  <c r="I33" i="1"/>
  <c r="I32" i="1"/>
  <c r="I28" i="1"/>
  <c r="AA31" i="1"/>
  <c r="I29" i="1"/>
  <c r="AA29" i="1" s="1"/>
  <c r="I22" i="1"/>
  <c r="AA22" i="1" s="1"/>
  <c r="I20" i="1"/>
  <c r="AA20" i="1" s="1"/>
  <c r="I18" i="1"/>
  <c r="AA18" i="1" s="1"/>
  <c r="I15" i="1"/>
  <c r="AA15" i="1" s="1"/>
  <c r="I13" i="1"/>
  <c r="AA13" i="1" s="1"/>
  <c r="I12" i="1"/>
  <c r="AA12" i="1" s="1"/>
  <c r="I11" i="1"/>
  <c r="AA11" i="1" s="1"/>
  <c r="I9" i="1"/>
  <c r="AA9" i="1" s="1"/>
  <c r="I8" i="1"/>
  <c r="AA8" i="1" s="1"/>
  <c r="I7" i="1"/>
  <c r="AA7" i="1" s="1"/>
  <c r="I6" i="1"/>
  <c r="F53" i="1"/>
  <c r="F50" i="1"/>
  <c r="F49" i="1"/>
  <c r="F46" i="1"/>
  <c r="F45" i="1"/>
  <c r="F44" i="1"/>
  <c r="F42" i="1"/>
  <c r="F40" i="1"/>
  <c r="F39" i="1"/>
  <c r="F38" i="1"/>
  <c r="F37" i="1"/>
  <c r="F36" i="1"/>
  <c r="F35" i="1"/>
  <c r="F34" i="1"/>
  <c r="F33" i="1"/>
  <c r="F28" i="1"/>
  <c r="F31" i="1"/>
  <c r="Z31" i="1" s="1"/>
  <c r="Z29" i="1"/>
  <c r="F22" i="1"/>
  <c r="Z22" i="1" s="1"/>
  <c r="F20" i="1"/>
  <c r="Z20" i="1" s="1"/>
  <c r="F18" i="1"/>
  <c r="Z18" i="1" s="1"/>
  <c r="F15" i="1"/>
  <c r="Z15" i="1" s="1"/>
  <c r="F13" i="1"/>
  <c r="Z13" i="1" s="1"/>
  <c r="F12" i="1"/>
  <c r="Z12" i="1" s="1"/>
  <c r="F11" i="1"/>
  <c r="Z11" i="1" s="1"/>
  <c r="F9" i="1"/>
  <c r="Z9" i="1" s="1"/>
  <c r="F8" i="1"/>
  <c r="Z8" i="1" s="1"/>
  <c r="F7" i="1"/>
  <c r="Z7" i="1" s="1"/>
  <c r="F6" i="1"/>
  <c r="V54" i="1" l="1"/>
  <c r="M54" i="1"/>
  <c r="D54" i="1"/>
  <c r="AF6" i="1"/>
  <c r="AC6" i="1"/>
  <c r="AE6" i="1"/>
  <c r="S54" i="1"/>
  <c r="AD6" i="1"/>
  <c r="P54" i="1"/>
  <c r="AA6" i="1"/>
  <c r="G54" i="1"/>
  <c r="AB6" i="1"/>
  <c r="J54" i="1"/>
  <c r="Z6" i="1"/>
  <c r="J55" i="1" l="1"/>
  <c r="J56" i="1"/>
  <c r="G55" i="1"/>
  <c r="G56" i="1" s="1"/>
  <c r="V55" i="1"/>
  <c r="V56" i="1" s="1"/>
  <c r="S55" i="1"/>
  <c r="S56" i="1" s="1"/>
  <c r="P55" i="1"/>
  <c r="P56" i="1" s="1"/>
  <c r="M55" i="1"/>
  <c r="M56" i="1" s="1"/>
  <c r="D55" i="1"/>
  <c r="D56" i="1" s="1"/>
  <c r="G59" i="1"/>
  <c r="S59" i="1"/>
  <c r="V59" i="1"/>
  <c r="J59" i="1"/>
  <c r="P59" i="1"/>
  <c r="M59" i="1"/>
  <c r="D59" i="1"/>
  <c r="J57" i="1" l="1"/>
  <c r="G57" i="1"/>
  <c r="V57" i="1"/>
  <c r="S57" i="1"/>
  <c r="P57" i="1"/>
  <c r="M57" i="1"/>
  <c r="D57" i="1"/>
</calcChain>
</file>

<file path=xl/sharedStrings.xml><?xml version="1.0" encoding="utf-8"?>
<sst xmlns="http://schemas.openxmlformats.org/spreadsheetml/2006/main" count="151" uniqueCount="126">
  <si>
    <t>Waiting</t>
  </si>
  <si>
    <t>Reception</t>
  </si>
  <si>
    <t>Toilet, Public</t>
  </si>
  <si>
    <t>Exam Room</t>
  </si>
  <si>
    <t>Biomed Engineering</t>
  </si>
  <si>
    <t>Utility Room, Soiled</t>
  </si>
  <si>
    <t>Utility Room, Clean</t>
  </si>
  <si>
    <t>Storage, Equipment</t>
  </si>
  <si>
    <t>Storage, Supplies</t>
  </si>
  <si>
    <t>Communications Closet</t>
  </si>
  <si>
    <t>Electrical Closet</t>
  </si>
  <si>
    <t>Office, Social Worker</t>
  </si>
  <si>
    <t>Toilet, Staff</t>
  </si>
  <si>
    <t>Q</t>
  </si>
  <si>
    <t>NSF</t>
  </si>
  <si>
    <t>Toilet, Patient</t>
  </si>
  <si>
    <t>In-Floor Scale</t>
  </si>
  <si>
    <t>Alcove, Quick Response Cart</t>
  </si>
  <si>
    <t>Medication Preparation Room</t>
  </si>
  <si>
    <t>Laboratory, Biochemistry</t>
  </si>
  <si>
    <t>TOT</t>
  </si>
  <si>
    <t>Home Training Room</t>
  </si>
  <si>
    <t>Nourishment Station</t>
  </si>
  <si>
    <t>Renal Dialysis, Chair Station</t>
  </si>
  <si>
    <t>Alcove, Patient Personal Property Lockers</t>
  </si>
  <si>
    <t>COMMENTS</t>
  </si>
  <si>
    <t>Nurse Station / Workarea</t>
  </si>
  <si>
    <t>Alcove, Mobile Equipment</t>
  </si>
  <si>
    <t>Alcove, Portable Lift</t>
  </si>
  <si>
    <t>RECEPTION AREA</t>
  </si>
  <si>
    <t>PATIENT AREA</t>
  </si>
  <si>
    <t>SUPPORT AREA</t>
  </si>
  <si>
    <t>STAFF &amp; ADMINISTRATIVE AREA</t>
  </si>
  <si>
    <t xml:space="preserve">3.10-1.3 Site </t>
  </si>
  <si>
    <t xml:space="preserve">The location of a renal dialysis facility shall 
offer access from parking and from public transportation, if available. </t>
  </si>
  <si>
    <t xml:space="preserve">3.10-3.2.1 General </t>
  </si>
  <si>
    <t xml:space="preserve"> </t>
  </si>
  <si>
    <t xml:space="preserve">3.10-3.2.1.1 Layout </t>
  </si>
  <si>
    <t xml:space="preserve">(1) The treatment area shall be separate from administrative and waiting areas. </t>
  </si>
  <si>
    <t xml:space="preserve">(2) The treatment area shall be permitted to be an open area. </t>
  </si>
  <si>
    <t>(3) Open treatment areas shall be designed to provide privacy for each patient</t>
  </si>
  <si>
    <t>3.10-3.2 Dialysis Treatment Area</t>
  </si>
  <si>
    <r>
      <rPr>
        <b/>
        <sz val="10"/>
        <color theme="1"/>
        <rFont val="Arial"/>
        <family val="2"/>
      </rPr>
      <t xml:space="preserve">FGI 2014: </t>
    </r>
    <r>
      <rPr>
        <sz val="10"/>
        <color theme="1"/>
        <rFont val="Arial"/>
        <family val="2"/>
      </rPr>
      <t xml:space="preserve">3.10-3.2.2.1 </t>
    </r>
    <r>
      <rPr>
        <b/>
        <sz val="10"/>
        <color theme="1"/>
        <rFont val="Arial"/>
        <family val="2"/>
      </rPr>
      <t>Individual patient treatment areas</t>
    </r>
    <r>
      <rPr>
        <sz val="10"/>
        <color theme="1"/>
        <rFont val="Arial"/>
        <family val="2"/>
      </rPr>
      <t xml:space="preserve"> shall contain at least 80 square feet.  
*3.10-3.2.2.2 There shall be have a clear dimension of at least 4 feet between beds and/or dialysis chairs. </t>
    </r>
  </si>
  <si>
    <t xml:space="preserve">3.10-3.2.5 Hand-Washing Station </t>
  </si>
  <si>
    <t xml:space="preserve">Hand-washing stations shall be provided following the requirements of Section 3.1-7.2.2.8 3.1-3.6.5. </t>
  </si>
  <si>
    <t>(1) A hand-washing station shall be located at the entry to the hemodialysis treatment area. (This handwashing</t>
  </si>
  <si>
    <t xml:space="preserve">station shall be permitted to contribute to the total number of hand-washing stations </t>
  </si>
  <si>
    <t xml:space="preserve">required.) </t>
  </si>
  <si>
    <t xml:space="preserve">(2) A hand-washing station shall be provided for each four individual treatment bays and each fraction </t>
  </si>
  <si>
    <t xml:space="preserve">thereof. </t>
  </si>
  <si>
    <t>(3) A hand-washing station shall be no more than 15 feet from each patient station.</t>
  </si>
  <si>
    <r>
      <t xml:space="preserve">FGI 2014: 3.10-3.6.6 </t>
    </r>
    <r>
      <rPr>
        <b/>
        <sz val="10"/>
        <color theme="1"/>
        <rFont val="Arial"/>
        <family val="2"/>
      </rPr>
      <t xml:space="preserve">Medication Station </t>
    </r>
    <r>
      <rPr>
        <sz val="10"/>
        <color theme="1"/>
        <rFont val="Arial"/>
        <family val="2"/>
      </rPr>
      <t>If required by the functional program, there shall be a medication dispensing station for the dialysis center. 3.10-3.6.6.1 A work counter and hand-washing stations shall be included in this area.  3.10-3.6.6.2 Provisions shall be made for the controlled storage, preparation, distribution, and 
refrigeration of medications</t>
    </r>
  </si>
  <si>
    <r>
      <t xml:space="preserve">FGI 2014: 3.10-3.6.10 </t>
    </r>
    <r>
      <rPr>
        <b/>
        <sz val="10"/>
        <color theme="1"/>
        <rFont val="Arial"/>
        <family val="2"/>
      </rPr>
      <t xml:space="preserve">Soiled Workroom or Soiled Holding Room </t>
    </r>
    <r>
      <rPr>
        <sz val="10"/>
        <color theme="1"/>
        <rFont val="Arial"/>
        <family val="2"/>
      </rPr>
      <t xml:space="preserve">
A soiled workroom shall be provided and shall contain the following:  
3.10-3.6.10.1 Soiled workroom. If a soiled workroom is provided, it shall contain the following: A flushing-rim sink. a hand-washing station, a work counter, storage cabinets, waste receptacles, a soiled linen receptacle. 3.10-3.6.10.2 </t>
    </r>
    <r>
      <rPr>
        <b/>
        <sz val="10"/>
        <color theme="1"/>
        <rFont val="Arial"/>
        <family val="2"/>
      </rPr>
      <t>Soiled holding room</t>
    </r>
    <r>
      <rPr>
        <sz val="10"/>
        <color theme="1"/>
        <rFont val="Arial"/>
        <family val="2"/>
      </rPr>
      <t>. A waste storage room with a minimum area of 50 square feet shall be provided</t>
    </r>
  </si>
  <si>
    <r>
      <t xml:space="preserve">3.10-3.6.12 </t>
    </r>
    <r>
      <rPr>
        <b/>
        <sz val="10"/>
        <color theme="1"/>
        <rFont val="Arial"/>
        <family val="2"/>
      </rPr>
      <t>Environmental Services Room</t>
    </r>
    <r>
      <rPr>
        <sz val="10"/>
        <color theme="1"/>
        <rFont val="Arial"/>
        <family val="2"/>
      </rPr>
      <t xml:space="preserve"> An environmental services room shall be provided in accordance with Section 3.1-5.5.1.</t>
    </r>
  </si>
  <si>
    <t>Housekeeping Aids Closet -- HAC</t>
  </si>
  <si>
    <t>Dialysate Preparation Room</t>
  </si>
  <si>
    <r>
      <t>FGI 2014: *3.10-5.1.3</t>
    </r>
    <r>
      <rPr>
        <b/>
        <sz val="10"/>
        <color theme="1"/>
        <rFont val="Arial"/>
        <family val="2"/>
      </rPr>
      <t xml:space="preserve"> Equipment Repair Room. </t>
    </r>
    <r>
      <rPr>
        <sz val="10"/>
        <color theme="1"/>
        <rFont val="Arial"/>
        <family val="2"/>
      </rPr>
      <t xml:space="preserve">An equipment repair and breakdown room shall be provided and equipped with the following:  
3.10-5.1.3.1 A hand-washing station 
3.10-5.1.3.2 Product water for preparation of dialysate supply and drain for equipment connection and testing or a deep service sink   
3.10-5.1.3.3 A counter, table, or area for a desk to serve as designated documentation space  
3.10-5.1.3.4 Storage for supplies, tools, parts, and records </t>
    </r>
  </si>
  <si>
    <t xml:space="preserve">3.10-8 Building Systems </t>
  </si>
  <si>
    <t xml:space="preserve">3.10-8.2 Heating, Ventilating, and Air-Conditioning (HVAC) Systems </t>
  </si>
  <si>
    <t xml:space="preserve">For requirements, see 3.1-8.2. </t>
  </si>
  <si>
    <t xml:space="preserve">*3.10-8.2.1 Dialyzer Reprocessing Room Ventilation Requirements </t>
  </si>
  <si>
    <t xml:space="preserve">Ventilation for this room shall comply with the requirements for endoscopic instrument processing rooms </t>
  </si>
  <si>
    <t xml:space="preserve">in Part 6 (ANSI/ASHRAE/ASHE 170: Ventilation of Health Care Facilities). Table 2.1-2 (Ventilation </t>
  </si>
  <si>
    <t xml:space="preserve">Requirements for Areas Affecting Patient Care in Hospitals and Outpatient Facilities). </t>
  </si>
  <si>
    <t xml:space="preserve">3.10-8.3 Reserved Electrical Systems </t>
  </si>
  <si>
    <t xml:space="preserve">For requirements, see 3.1-8.3. </t>
  </si>
  <si>
    <t xml:space="preserve">3.10-8.4 Plumbing Systems </t>
  </si>
  <si>
    <t xml:space="preserve">For requirements, see 3.1-8.4. </t>
  </si>
  <si>
    <t xml:space="preserve">*3.10-8.4.1 Plumbing and Other Piping Systems </t>
  </si>
  <si>
    <t xml:space="preserve">3.10-8.4.1.1 Design consideration shall be given to the disposal of The liquid waste and disposal system </t>
  </si>
  <si>
    <t xml:space="preserve">for the hemodialysis treatment area shall be designed to from the dialyzing process to prevent minimize </t>
  </si>
  <si>
    <t xml:space="preserve">odor and prevent backflow. </t>
  </si>
  <si>
    <t xml:space="preserve">hand-washing system shall be provided. </t>
  </si>
  <si>
    <t xml:space="preserve">3.10-8.4.1.2 Hemodialysis water distribution  </t>
  </si>
  <si>
    <t xml:space="preserve">(1) A separate treated, purified water distribution system </t>
  </si>
  <si>
    <t xml:space="preserve">and a drainage system that  is independent from the tap water and </t>
  </si>
  <si>
    <t xml:space="preserve">CMS: Separate dedicated supplies and equipment must be used to provide care to the HBsAg-positive patient. Note that ‘‘separate equipment’’ includes glucometers. Use of an ‘‘end of row’’ hemodialysis station can facilitate the separation of the area from the mainstream of the dialysis facility’s activities and decreases the number of adjacent dialysis stations. If this space is needed for both HBsAg-positive as well as HBsAg-negative patients on other shifts, the space may be disinfected using conventional protocols and used for both types of patients at different times. If a facility does not have any HBsAg-positive patients, this space may be used by non-HBsAg-positive patients on a normal basis. Every facility must have the capacity to separate HBsAg-positive patients in the facility. 
The CDC infection control precautions specifically call for separate staff to care for hepatitis B-positive patients to prevent infection of susceptible dialysis patients. </t>
  </si>
  <si>
    <t xml:space="preserve">NSF Subtotal </t>
  </si>
  <si>
    <t xml:space="preserve">Provides space for a lab testing room. Space should include tech workstation, countertop space, handwashing sink, under counter refrigerator and data drops.  </t>
  </si>
  <si>
    <r>
      <t xml:space="preserve">NSF provides space for one week's supply of disposable and non-sterile supplies such as, but not limited to: dialysate acid concentrate, dialysate bicarbonate, vinegar, bleach, dialyzers, blood lines, and plastic aprons. NSF also provides space for clean linens. 
</t>
    </r>
    <r>
      <rPr>
        <b/>
        <sz val="10"/>
        <color theme="1"/>
        <rFont val="Arial"/>
        <family val="2"/>
      </rPr>
      <t>FGI Guidelines: 2014</t>
    </r>
    <r>
      <rPr>
        <sz val="10"/>
        <color theme="1"/>
        <rFont val="Arial"/>
        <family val="2"/>
      </rPr>
      <t>: 3.10-3.6.9</t>
    </r>
    <r>
      <rPr>
        <b/>
        <sz val="10"/>
        <color theme="1"/>
        <rFont val="Arial"/>
        <family val="2"/>
      </rPr>
      <t xml:space="preserve"> Clean Workroom or Clean Supply Room </t>
    </r>
    <r>
      <rPr>
        <sz val="10"/>
        <color theme="1"/>
        <rFont val="Arial"/>
        <family val="2"/>
      </rPr>
      <t>A clean workroom and/or clean supply room shall be provided. Such rooms shall be separated from the soiled workroom and have no direct connection to it. If the room is used only for storage and holding as part of a system for distribution of clean and sterile materials, omission of the work counter and hand-washing station shall be permitted. FGI 2014: 3.10-3.6.11 Equipment and Supply Storage 3.10-3.6.11.1 Clean linen storage. If blankets or other linens are used, a clean linen storage area shall be provided. (1) Location of the clean linen storage area within the clean workroom, a separate closet, or an approved distribution system shall be permitted.</t>
    </r>
  </si>
  <si>
    <t xml:space="preserve">Space provided for a nourishment room, center or area with staff access only, serving patient's needs. Storage and preparation area for ice chips, beverages and snacks. </t>
  </si>
  <si>
    <t>This patient toilet is sized to accommodate the bariatric patient</t>
  </si>
  <si>
    <t xml:space="preserve">Recessed floor scale for weighing patients who are non-ambulatory, bariatric, in wheelchairs. </t>
  </si>
  <si>
    <t>NSF provides space to store one portable lift. This space may be combined with the equipment room.</t>
  </si>
  <si>
    <t>NSF acccommodates space for bariatric dialysis treatment chair. Space is able to flex as space for a stretcher. This space will be outfitted with a ceiling lift.</t>
  </si>
  <si>
    <t xml:space="preserve">NSF provides space for extra dialysis machines.  Provide one extra dialysis machine for every four dialysis treatment stations. 
 (2) If a closed cart system is used, storage in an alcove shall be permitted. It must be out of the path of 
normal traffic and under staff control.3.10-3.6.11.2 Equipment supply facilities. Supply areas or supply carts shall be provided. </t>
  </si>
  <si>
    <t xml:space="preserve">Two lockers per station. Need to validate. </t>
  </si>
  <si>
    <t xml:space="preserve">Office, Physician </t>
  </si>
  <si>
    <r>
      <t xml:space="preserve">NSF provides space for staff and family conferences, patient and staff training.  
</t>
    </r>
    <r>
      <rPr>
        <b/>
        <sz val="10"/>
        <color theme="1"/>
        <rFont val="Arial"/>
        <family val="2"/>
      </rPr>
      <t xml:space="preserve">CMS: Staff training requirements </t>
    </r>
    <r>
      <rPr>
        <sz val="10"/>
        <color theme="1"/>
        <rFont val="Arial"/>
        <family val="2"/>
      </rPr>
      <t xml:space="preserve">(§ 494.60(d)(1)) state that the dialysis facility must ‘‘provide appropriate training and orientation in emergency preparedness to the staff. Staff training must be provided and evaluated at least annually. 
</t>
    </r>
    <r>
      <rPr>
        <b/>
        <sz val="10"/>
        <color theme="1"/>
        <rFont val="Arial"/>
        <family val="2"/>
      </rPr>
      <t>Patient Training:</t>
    </r>
    <r>
      <rPr>
        <sz val="10"/>
        <color theme="1"/>
        <rFont val="Arial"/>
        <family val="2"/>
      </rPr>
      <t xml:space="preserve"> E.g.Continuous Ambulatory Peritoneal Dialysis (CAPD). Continuous Cycling Peritoneal Dialysis (CCPD). All dialysis patients, whether home or in-center, are to receive counseling regarding nutrition and psychosocial well-being</t>
    </r>
  </si>
  <si>
    <t>Classroom / Conference Room</t>
  </si>
  <si>
    <t>Locker / Changing Room, Female</t>
  </si>
  <si>
    <t>The male and female locker / changing rooms may be combined per make up of local staffing</t>
  </si>
  <si>
    <t>NSF/Chair</t>
  </si>
  <si>
    <r>
      <t>This room is used for physical exams prior to treatment; to implant cannulas; to remove clots from shunts; and to perform special examinations, treatmen</t>
    </r>
    <r>
      <rPr>
        <b/>
        <sz val="10"/>
        <color theme="1"/>
        <rFont val="Arial"/>
        <family val="2"/>
      </rPr>
      <t xml:space="preserve">t.
FGI 2014 Guidelines: </t>
    </r>
    <r>
      <rPr>
        <sz val="10"/>
        <color theme="1"/>
        <rFont val="Arial"/>
        <family val="2"/>
      </rPr>
      <t xml:space="preserve">3.10-3.1  At least one examination room shall be provided. 3.10-3.1.1 The examination room shall have a minimum clear floor area of 100 square feet (9.29 square 
meters).  3.10-3.1.2 The examination room shall have the following: 
 3.10-3.1.2.1 Hand-washing station 
 3.10-3.1.2.2 A counter or shelf space for writing or electronic documentation. </t>
    </r>
  </si>
  <si>
    <t>Engineers to verify room NSF</t>
  </si>
  <si>
    <t>Office, Dietitian</t>
  </si>
  <si>
    <r>
      <rPr>
        <b/>
        <sz val="10"/>
        <color theme="1"/>
        <rFont val="Arial"/>
        <family val="2"/>
      </rPr>
      <t>FGI Guidelines 2014:</t>
    </r>
    <r>
      <rPr>
        <sz val="10"/>
        <color theme="1"/>
        <rFont val="Arial"/>
        <family val="2"/>
      </rPr>
      <t xml:space="preserve"> 3.10-6.1 </t>
    </r>
    <r>
      <rPr>
        <b/>
        <sz val="10"/>
        <color theme="1"/>
        <rFont val="Arial"/>
        <family val="2"/>
      </rPr>
      <t>Public Areas</t>
    </r>
    <r>
      <rPr>
        <sz val="10"/>
        <color theme="1"/>
        <rFont val="Arial"/>
        <family val="2"/>
      </rPr>
      <t xml:space="preserve"> The following public areas shall be available or accessible to the dialysis center: *3.10-6.1.1 A waiting room 
3.10-6.1.2 Toilet room with hand-washing stations  
3.10-6.1.3 Provisions for drinking water 
3.10-6.1.4 Access to make local phone calls  
3.10-6.1.5 Seating accommodations for waiting periods </t>
    </r>
  </si>
  <si>
    <t>Net Usable Square Feet (NUSF)</t>
  </si>
  <si>
    <t>NUSF/Chair</t>
  </si>
  <si>
    <t>Renal Dialysis, Bariatric Chair Station</t>
  </si>
  <si>
    <t>Renal Dialysis,Separation Room</t>
  </si>
  <si>
    <r>
      <t xml:space="preserve">NSF provides space for a private room to hemodialyze patients who are hepatitis B ssurface antigen-positive. This space is flexible to accommodate a stretcher. It has a handwashing station. Allows for direct observation of the patient by staff during treatment via a sliding glass door. (Not airborne infection isolation room (AIIR) -FGI does not require an AIIR --only per ICRA). This room could accommodate a patient who might agitate or cause anxiety for other patients. HDR Test Fit was 144 NSF for this room. VA SPC Chapter is 150 NSF. </t>
    </r>
    <r>
      <rPr>
        <b/>
        <sz val="10"/>
        <color theme="1"/>
        <rFont val="Arial"/>
        <family val="2"/>
      </rPr>
      <t>FGI Guidelines: 2014</t>
    </r>
    <r>
      <rPr>
        <sz val="10"/>
        <color theme="1"/>
        <rFont val="Arial"/>
        <family val="2"/>
      </rPr>
      <t xml:space="preserve">: *3.10-3.4.2  </t>
    </r>
    <r>
      <rPr>
        <b/>
        <sz val="10"/>
        <color theme="1"/>
        <rFont val="Arial"/>
        <family val="2"/>
      </rPr>
      <t xml:space="preserve">Separation Area: </t>
    </r>
    <r>
      <rPr>
        <sz val="10"/>
        <color theme="1"/>
        <rFont val="Arial"/>
        <family val="2"/>
      </rPr>
      <t>Facilities that hemodialyze patients who are hepatitis B surface antigen-positive shall have at least one separate area with walls that have a minimum height of 5 feet (xx meters) for hemodialysis treatment of  those pts.  3.10-3.4.2.1 Space requirements: The separation area shall have a minimum clear floor area of 120 square feet. 3.10-3.4.2.2 The separation area shall contain a hand-washing station.  3.10-3.4.2.3 The separation area shall allow for direct observation of the patient by staff during treatment.</t>
    </r>
  </si>
  <si>
    <t>Toilet, Separation Room Patient</t>
  </si>
  <si>
    <t>Dedicated toilet for the Renal Dialysis Separation Room.</t>
  </si>
  <si>
    <r>
      <t>A private training room provided for patients who are being trained to perform home peritoneal dialysis and home hemodialysis. It will be plumbed for hemodialysis and includes a counter, hand-washing station, purified water, a separate drain for fluid disposal.</t>
    </r>
    <r>
      <rPr>
        <b/>
        <sz val="10"/>
        <color theme="1"/>
        <rFont val="Arial"/>
        <family val="2"/>
      </rPr>
      <t xml:space="preserve"> FGI Guidelines 2014: </t>
    </r>
    <r>
      <rPr>
        <sz val="10"/>
        <color theme="1"/>
        <rFont val="Arial"/>
        <family val="2"/>
      </rPr>
      <t xml:space="preserve">3.10-3.3 </t>
    </r>
    <r>
      <rPr>
        <b/>
        <sz val="10"/>
        <color theme="1"/>
        <rFont val="Arial"/>
        <family val="2"/>
      </rPr>
      <t xml:space="preserve">Home Training Room. </t>
    </r>
    <r>
      <rPr>
        <sz val="10"/>
        <color theme="1"/>
        <rFont val="Arial"/>
        <family val="2"/>
      </rPr>
      <t>If home training is provided at the center, the following requirements shall be met:  3.10-3.3.1 A private treatment area of at least 120 square feet (11.15 square meters) shall be provided for 
patients who are being trained to use dialysis equipment at home.  
3.10-3.3.2 This room shall contain a counter, hand-washing stations, and a separate drain for fluid disposal.</t>
    </r>
  </si>
  <si>
    <t>Workstation, Decentralized</t>
  </si>
  <si>
    <t xml:space="preserve">Alcove, Wheelchair </t>
  </si>
  <si>
    <r>
      <t xml:space="preserve">Provides space for wheelchairs and personal scooters at a ratio of one wheelchair storage space per every four dialysis stations. </t>
    </r>
    <r>
      <rPr>
        <b/>
        <sz val="10"/>
        <color theme="1"/>
        <rFont val="Arial"/>
        <family val="2"/>
      </rPr>
      <t xml:space="preserve">
FGI 2014 Guidelines: </t>
    </r>
    <r>
      <rPr>
        <sz val="10"/>
        <color theme="1"/>
        <rFont val="Arial"/>
        <family val="2"/>
      </rPr>
      <t xml:space="preserve">
3.10-3.6.11.3 Wheelchair storage space shall be provided as indicated in Section 3.1-3.6.11.3 at a ratio of not less than one wheelchair storage space for each four stations. </t>
    </r>
  </si>
  <si>
    <t xml:space="preserve">NSF provides space to store emergency kits / cart.   </t>
  </si>
  <si>
    <t>Water Heater Room</t>
  </si>
  <si>
    <t>Office, Nurse Manager</t>
  </si>
  <si>
    <t>Office, Shared</t>
  </si>
  <si>
    <t>Locker / Changing Room, Male</t>
  </si>
  <si>
    <r>
      <t xml:space="preserve">NSF provides space for receptionist as well as business supplies and machines.
</t>
    </r>
    <r>
      <rPr>
        <b/>
        <sz val="10"/>
        <color theme="1"/>
        <rFont val="Arial"/>
        <family val="2"/>
      </rPr>
      <t xml:space="preserve">On 10/3: Changed sizes of 20 - 36 to be 120 NSF. </t>
    </r>
  </si>
  <si>
    <t>10/3: Increased size to 140 NSF.</t>
  </si>
  <si>
    <r>
      <t xml:space="preserve">For 12, 16 and 20 dialysis chair stations, the shared office and consultation room is for the social worker and dietitian. In the 32 and 36 chair station scenario, the shared office is for two social workers.
</t>
    </r>
    <r>
      <rPr>
        <b/>
        <sz val="10"/>
        <color theme="1"/>
        <rFont val="Arial"/>
        <family val="2"/>
      </rPr>
      <t>10/3: Decreased size from 180 to 140 NSF.</t>
    </r>
  </si>
  <si>
    <t>10/3: Staff will share the Locker/Changing Room for 12, 16 and 20 Station Center.</t>
  </si>
  <si>
    <t xml:space="preserve">NSF accommodates space for dialsysate preparation.  </t>
  </si>
  <si>
    <t>Water Treatment / Dialysate Prep. Room</t>
  </si>
  <si>
    <r>
      <rPr>
        <b/>
        <sz val="10"/>
        <color theme="1"/>
        <rFont val="Arial"/>
        <family val="2"/>
      </rPr>
      <t xml:space="preserve">10/9/2013: Deleted this room and combined with Water Treatment Room.
10/3/2013: Need to validate whether this room will be separate or combined with the Water Treatment Room. Need to validate VA Policy as to need for this room. </t>
    </r>
    <r>
      <rPr>
        <sz val="10"/>
        <color theme="1"/>
        <rFont val="Arial"/>
        <family val="2"/>
      </rPr>
      <t>NSF provides space to prepare special dialysis solutions for a patient. Includes space for dialysate mixing and distribution equipment.</t>
    </r>
    <r>
      <rPr>
        <b/>
        <sz val="10"/>
        <color theme="1"/>
        <rFont val="Arial"/>
        <family val="2"/>
      </rPr>
      <t xml:space="preserve">
FGI 2014</t>
    </r>
    <r>
      <rPr>
        <sz val="10"/>
        <color theme="1"/>
        <rFont val="Arial"/>
        <family val="2"/>
      </rPr>
      <t xml:space="preserve">: 3.10-5.1.2 </t>
    </r>
    <r>
      <rPr>
        <b/>
        <sz val="10"/>
        <color theme="1"/>
        <rFont val="Arial"/>
        <family val="2"/>
      </rPr>
      <t xml:space="preserve">Dialysate Solutions Preparation Room. </t>
    </r>
    <r>
      <rPr>
        <sz val="10"/>
        <color theme="1"/>
        <rFont val="Arial"/>
        <family val="2"/>
      </rPr>
      <t xml:space="preserve"> 
3.10-5.1.2.1 Each facility using a central batch delivery system shall provide, either on the premises or through written arrangements, individual delivery systems for the treatment of any patient requiring special dialysis solutions. 
3.10-5.1.2.2 A dialysate preparation area with sufficient space to accommodate the dialysate mixing and distribution equipment shall be provided. It shall include the following: (1) A sink, (2) Storage space, and  (3) Holding tanks,  
(4) Floor drain</t>
    </r>
  </si>
  <si>
    <r>
      <t>NSF provides space for a computer workstation for every 4 dialysis  treatment stations. 1</t>
    </r>
    <r>
      <rPr>
        <b/>
        <sz val="10"/>
        <color theme="1"/>
        <rFont val="Arial"/>
        <family val="2"/>
      </rPr>
      <t xml:space="preserve">0/23 Added one workstation to improve visualization of dialysis stations. </t>
    </r>
  </si>
  <si>
    <r>
      <t>1NSF provides space for nurse workstations and work area for staff.</t>
    </r>
    <r>
      <rPr>
        <b/>
        <sz val="10"/>
        <color theme="1"/>
        <rFont val="Arial"/>
        <family val="2"/>
      </rPr>
      <t xml:space="preserve"> 10/23: For 24 and 28 station scenarios, need to divide total NSF into 2 Nurse Stations. </t>
    </r>
    <r>
      <rPr>
        <sz val="10"/>
        <color theme="1"/>
        <rFont val="Arial"/>
        <family val="2"/>
      </rPr>
      <t xml:space="preserve">
FGI 2014 Guidelines 3.10-3.2.8</t>
    </r>
    <r>
      <rPr>
        <b/>
        <sz val="10"/>
        <color theme="1"/>
        <rFont val="Arial"/>
        <family val="2"/>
      </rPr>
      <t xml:space="preserve"> </t>
    </r>
    <r>
      <rPr>
        <sz val="10"/>
        <color theme="1"/>
        <rFont val="Arial"/>
        <family val="2"/>
      </rPr>
      <t xml:space="preserve">Nurse Station (s) shall be located within the dialysis treatment area and designed to provide visual observation of all patient stations. </t>
    </r>
    <r>
      <rPr>
        <b/>
        <sz val="10"/>
        <color theme="1"/>
        <rFont val="Arial"/>
        <family val="2"/>
      </rPr>
      <t>CMS</t>
    </r>
    <r>
      <rPr>
        <sz val="10"/>
        <color theme="1"/>
        <rFont val="Arial"/>
        <family val="2"/>
      </rPr>
      <t>: 494.60(c)(4), ‘‘Patients must be in view of staff during hemodialysis treatment to ensure patient safety (video surveillance will not meet this requirement).’’</t>
    </r>
  </si>
  <si>
    <t>Include separate space in this room  for peritoneal dialysis supplies. 10/24: Increased size of supply room per Dr. Kourany and Dr. Crowley.</t>
  </si>
  <si>
    <t>Lounge, Staff / Locker Room</t>
  </si>
  <si>
    <t>Lockers, Staff</t>
  </si>
  <si>
    <t xml:space="preserve">VA DIALYSIS DEPLOYMENT PACKAGE SCENARIOS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</si>
</sst>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yyyy"/>
  </numFmts>
  <fonts count="10" x14ac:knownFonts="1">
    <font>
      <sz val="11"/>
      <color theme="1"/>
      <name val="Arial"/>
      <family val="2"/>
    </font>
    <font>
      <b/>
      <sz val="11"/>
      <color theme="1"/>
      <name val="Arial"/>
      <family val="2"/>
    </font>
    <font>
      <b/>
      <sz val="11"/>
      <name val="Arial"/>
      <family val="2"/>
    </font>
    <font>
      <sz val="10"/>
      <color theme="1"/>
      <name val="Arial"/>
      <family val="2"/>
    </font>
    <font>
      <b/>
      <sz val="10"/>
      <color theme="1"/>
      <name val="Arial"/>
      <family val="2"/>
    </font>
    <font>
      <sz val="10"/>
      <name val="Arial"/>
      <family val="2"/>
    </font>
    <font>
      <sz val="11"/>
      <name val="Arial"/>
      <family val="2"/>
    </font>
    <font>
      <b/>
      <sz val="11"/>
      <color theme="0"/>
      <name val="Arial"/>
      <family val="2"/>
    </font>
    <font>
      <b/>
      <sz val="14"/>
      <name val="Arial"/>
      <family val="2"/>
    </font>
    <font>
      <sz val="9"/>
      <color theme="1"/>
      <name val="Arial"/>
      <family val="2"/>
    </font>
  </fonts>
  <fills count="3">
    <fill>
      <patternFill patternType="none"/>
    </fill>
    <fill>
      <patternFill patternType="gray125"/>
    </fill>
    <fill>
      <patternFill patternType="solid">
        <fgColor theme="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s>
  <cellStyleXfs count="1">
    <xf numFmtId="0" fontId="0" fillId="0" borderId="0"/>
  </cellStyleXfs>
  <cellXfs count="93">
    <xf numFmtId="0" fontId="0" fillId="0" borderId="0" xfId="0"/>
    <xf numFmtId="0" fontId="0" fillId="0" borderId="1" xfId="0" applyFill="1" applyBorder="1" applyAlignment="1">
      <alignment horizontal="center" vertical="top"/>
    </xf>
    <xf numFmtId="3" fontId="0" fillId="0" borderId="11" xfId="0" applyNumberFormat="1" applyFill="1" applyBorder="1" applyAlignment="1">
      <alignment vertical="top"/>
    </xf>
    <xf numFmtId="3" fontId="0" fillId="0" borderId="8" xfId="0" applyNumberFormat="1" applyFill="1" applyBorder="1" applyAlignment="1">
      <alignment vertical="top"/>
    </xf>
    <xf numFmtId="0" fontId="0" fillId="0" borderId="0" xfId="0" applyFill="1"/>
    <xf numFmtId="0" fontId="0" fillId="0" borderId="7" xfId="0" applyFill="1" applyBorder="1" applyAlignment="1">
      <alignment vertical="top"/>
    </xf>
    <xf numFmtId="0" fontId="0" fillId="0" borderId="8" xfId="0" applyFill="1" applyBorder="1" applyAlignment="1">
      <alignment horizontal="center" vertical="top"/>
    </xf>
    <xf numFmtId="0" fontId="0" fillId="0" borderId="6" xfId="0" applyFill="1" applyBorder="1" applyAlignment="1">
      <alignment vertical="top"/>
    </xf>
    <xf numFmtId="0" fontId="0" fillId="0" borderId="13" xfId="0" applyFill="1" applyBorder="1" applyAlignment="1">
      <alignment horizontal="center" vertical="top"/>
    </xf>
    <xf numFmtId="0" fontId="3" fillId="0" borderId="22" xfId="0" applyFont="1" applyFill="1" applyBorder="1" applyAlignment="1">
      <alignment vertical="top" wrapText="1"/>
    </xf>
    <xf numFmtId="0" fontId="0" fillId="0" borderId="22" xfId="0" applyFill="1" applyBorder="1"/>
    <xf numFmtId="0" fontId="0" fillId="0" borderId="20" xfId="0" applyFill="1" applyBorder="1"/>
    <xf numFmtId="0" fontId="0" fillId="0" borderId="5" xfId="0" applyFill="1" applyBorder="1" applyAlignment="1">
      <alignment vertical="top"/>
    </xf>
    <xf numFmtId="0" fontId="5" fillId="0" borderId="24" xfId="0" applyFont="1" applyFill="1" applyBorder="1" applyAlignment="1">
      <alignment vertical="top" wrapText="1"/>
    </xf>
    <xf numFmtId="0" fontId="6" fillId="0" borderId="5" xfId="0" applyFont="1" applyFill="1" applyBorder="1" applyAlignment="1">
      <alignment vertical="top"/>
    </xf>
    <xf numFmtId="0" fontId="6" fillId="0" borderId="7" xfId="0" applyFont="1" applyFill="1" applyBorder="1" applyAlignment="1">
      <alignment vertical="top"/>
    </xf>
    <xf numFmtId="0" fontId="6" fillId="0" borderId="1" xfId="0" applyFont="1" applyFill="1" applyBorder="1" applyAlignment="1">
      <alignment horizontal="center" vertical="top"/>
    </xf>
    <xf numFmtId="0" fontId="6" fillId="0" borderId="8" xfId="0" applyFont="1" applyFill="1" applyBorder="1" applyAlignment="1">
      <alignment horizontal="center" vertical="top"/>
    </xf>
    <xf numFmtId="0" fontId="6" fillId="0" borderId="6" xfId="0" applyFont="1" applyFill="1" applyBorder="1" applyAlignment="1">
      <alignment vertical="top"/>
    </xf>
    <xf numFmtId="0" fontId="6" fillId="0" borderId="13" xfId="0" applyFont="1" applyFill="1" applyBorder="1" applyAlignment="1">
      <alignment horizontal="center" vertical="top"/>
    </xf>
    <xf numFmtId="0" fontId="0" fillId="0" borderId="0" xfId="0" applyFill="1" applyAlignment="1">
      <alignment horizontal="center" vertical="center"/>
    </xf>
    <xf numFmtId="0" fontId="0" fillId="0" borderId="0" xfId="0" applyFill="1" applyAlignment="1">
      <alignment horizontal="center"/>
    </xf>
    <xf numFmtId="3" fontId="0" fillId="0" borderId="0" xfId="0" applyNumberFormat="1" applyFill="1"/>
    <xf numFmtId="0" fontId="0" fillId="0" borderId="12" xfId="0" applyFill="1" applyBorder="1"/>
    <xf numFmtId="0" fontId="0" fillId="0" borderId="0" xfId="0" applyFill="1" applyBorder="1"/>
    <xf numFmtId="0" fontId="0" fillId="0" borderId="30" xfId="0" applyFill="1" applyBorder="1"/>
    <xf numFmtId="0" fontId="1" fillId="0" borderId="2" xfId="0" applyFont="1" applyFill="1" applyBorder="1" applyAlignment="1">
      <alignment horizontal="center" vertical="center"/>
    </xf>
    <xf numFmtId="0" fontId="1" fillId="0" borderId="3" xfId="0" applyFont="1" applyFill="1" applyBorder="1" applyAlignment="1">
      <alignment horizontal="center"/>
    </xf>
    <xf numFmtId="3" fontId="1" fillId="0" borderId="10" xfId="0" applyNumberFormat="1" applyFont="1" applyFill="1" applyBorder="1" applyAlignment="1">
      <alignment horizontal="center"/>
    </xf>
    <xf numFmtId="0" fontId="1" fillId="0" borderId="2" xfId="0" applyFont="1" applyFill="1" applyBorder="1" applyAlignment="1">
      <alignment horizontal="center"/>
    </xf>
    <xf numFmtId="3" fontId="1" fillId="0" borderId="4" xfId="0" applyNumberFormat="1" applyFont="1" applyFill="1" applyBorder="1" applyAlignment="1">
      <alignment horizontal="center"/>
    </xf>
    <xf numFmtId="0" fontId="1" fillId="0" borderId="25" xfId="0" applyFont="1" applyFill="1" applyBorder="1" applyAlignment="1">
      <alignment horizontal="center"/>
    </xf>
    <xf numFmtId="0" fontId="1" fillId="0" borderId="10" xfId="0" applyFont="1" applyFill="1" applyBorder="1" applyAlignment="1">
      <alignment horizontal="center"/>
    </xf>
    <xf numFmtId="1" fontId="0" fillId="0" borderId="0" xfId="0" applyNumberFormat="1" applyFill="1"/>
    <xf numFmtId="0" fontId="0" fillId="0" borderId="5" xfId="0" applyFill="1" applyBorder="1"/>
    <xf numFmtId="0" fontId="0" fillId="0" borderId="13" xfId="0" applyFill="1" applyBorder="1"/>
    <xf numFmtId="0" fontId="0" fillId="0" borderId="7" xfId="0" applyFill="1" applyBorder="1" applyAlignment="1">
      <alignment vertical="top" wrapText="1"/>
    </xf>
    <xf numFmtId="0" fontId="0" fillId="0" borderId="9" xfId="0" applyFill="1" applyBorder="1" applyAlignment="1">
      <alignment horizontal="center" vertical="top"/>
    </xf>
    <xf numFmtId="0" fontId="0" fillId="0" borderId="7" xfId="0" applyFill="1" applyBorder="1" applyAlignment="1">
      <alignment horizontal="center" vertical="top"/>
    </xf>
    <xf numFmtId="0" fontId="0" fillId="0" borderId="23" xfId="0" applyFill="1" applyBorder="1"/>
    <xf numFmtId="0" fontId="0" fillId="0" borderId="24" xfId="0" applyFill="1" applyBorder="1"/>
    <xf numFmtId="0" fontId="0" fillId="0" borderId="11" xfId="0" applyFill="1" applyBorder="1" applyAlignment="1">
      <alignment horizontal="center" vertical="top"/>
    </xf>
    <xf numFmtId="3" fontId="0" fillId="0" borderId="7" xfId="0" applyNumberFormat="1" applyFill="1" applyBorder="1" applyAlignment="1">
      <alignment vertical="top"/>
    </xf>
    <xf numFmtId="0" fontId="1" fillId="0" borderId="5" xfId="0" applyFont="1" applyFill="1" applyBorder="1"/>
    <xf numFmtId="0" fontId="1" fillId="0" borderId="22" xfId="0" applyFont="1" applyFill="1" applyBorder="1"/>
    <xf numFmtId="0" fontId="4" fillId="0" borderId="22" xfId="0" applyFont="1" applyFill="1" applyBorder="1" applyAlignment="1">
      <alignment vertical="top" wrapText="1"/>
    </xf>
    <xf numFmtId="3" fontId="0" fillId="0" borderId="27" xfId="0" applyNumberFormat="1" applyFill="1" applyBorder="1" applyAlignment="1">
      <alignment vertical="top"/>
    </xf>
    <xf numFmtId="0" fontId="0" fillId="0" borderId="28" xfId="0" applyFill="1" applyBorder="1" applyAlignment="1">
      <alignment horizontal="center" vertical="top"/>
    </xf>
    <xf numFmtId="0" fontId="0" fillId="0" borderId="29" xfId="0" applyFill="1" applyBorder="1" applyAlignment="1">
      <alignment vertical="top"/>
    </xf>
    <xf numFmtId="0" fontId="0" fillId="0" borderId="37" xfId="0" applyFill="1" applyBorder="1"/>
    <xf numFmtId="0" fontId="4" fillId="0" borderId="0" xfId="0" applyFont="1" applyFill="1"/>
    <xf numFmtId="0" fontId="3" fillId="0" borderId="0" xfId="0" applyFont="1" applyFill="1" applyAlignment="1">
      <alignment wrapText="1"/>
    </xf>
    <xf numFmtId="0" fontId="3" fillId="0" borderId="0" xfId="0" applyFont="1" applyFill="1" applyAlignment="1">
      <alignment horizontal="left" indent="1"/>
    </xf>
    <xf numFmtId="0" fontId="3" fillId="0" borderId="0" xfId="0" applyFont="1" applyFill="1"/>
    <xf numFmtId="3" fontId="0" fillId="0" borderId="0" xfId="0" applyNumberFormat="1" applyFill="1" applyAlignment="1">
      <alignment horizontal="center"/>
    </xf>
    <xf numFmtId="3" fontId="6" fillId="0" borderId="11" xfId="0" applyNumberFormat="1" applyFont="1" applyFill="1" applyBorder="1" applyAlignment="1">
      <alignment vertical="top"/>
    </xf>
    <xf numFmtId="164" fontId="9" fillId="0" borderId="0" xfId="0" applyNumberFormat="1" applyFont="1" applyFill="1"/>
    <xf numFmtId="0" fontId="3" fillId="0" borderId="0" xfId="0" applyFont="1" applyFill="1" applyAlignment="1">
      <alignment horizontal="left" vertical="top" wrapText="1"/>
    </xf>
    <xf numFmtId="3" fontId="1" fillId="0" borderId="14" xfId="0" applyNumberFormat="1" applyFont="1" applyFill="1" applyBorder="1" applyAlignment="1">
      <alignment horizontal="right"/>
    </xf>
    <xf numFmtId="3" fontId="1" fillId="0" borderId="15" xfId="0" applyNumberFormat="1" applyFont="1" applyFill="1" applyBorder="1" applyAlignment="1">
      <alignment horizontal="right"/>
    </xf>
    <xf numFmtId="3" fontId="1" fillId="0" borderId="16" xfId="0" applyNumberFormat="1" applyFont="1" applyFill="1" applyBorder="1" applyAlignment="1">
      <alignment horizontal="right"/>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 fillId="0" borderId="17" xfId="0" applyFont="1" applyFill="1" applyBorder="1" applyAlignment="1">
      <alignment horizontal="center"/>
    </xf>
    <xf numFmtId="0" fontId="1" fillId="0" borderId="18" xfId="0" applyFont="1" applyFill="1" applyBorder="1" applyAlignment="1">
      <alignment horizontal="center"/>
    </xf>
    <xf numFmtId="0" fontId="1" fillId="0" borderId="19" xfId="0" applyFont="1" applyFill="1" applyBorder="1" applyAlignment="1">
      <alignment horizontal="center"/>
    </xf>
    <xf numFmtId="0" fontId="1" fillId="0" borderId="14" xfId="0" applyFont="1" applyFill="1" applyBorder="1" applyAlignment="1">
      <alignment horizontal="center"/>
    </xf>
    <xf numFmtId="0" fontId="1" fillId="0" borderId="15" xfId="0" applyFont="1" applyFill="1" applyBorder="1" applyAlignment="1">
      <alignment horizontal="center"/>
    </xf>
    <xf numFmtId="0" fontId="1" fillId="0" borderId="16" xfId="0" applyFont="1" applyFill="1" applyBorder="1" applyAlignment="1">
      <alignment horizontal="center"/>
    </xf>
    <xf numFmtId="0" fontId="1" fillId="0" borderId="6" xfId="0" applyFont="1" applyFill="1" applyBorder="1" applyAlignment="1">
      <alignment horizontal="left"/>
    </xf>
    <xf numFmtId="0" fontId="0" fillId="0" borderId="13" xfId="0" applyFill="1" applyBorder="1" applyAlignment="1">
      <alignment horizontal="left"/>
    </xf>
    <xf numFmtId="0" fontId="0" fillId="0" borderId="22" xfId="0" applyFill="1" applyBorder="1" applyAlignment="1">
      <alignment horizontal="left"/>
    </xf>
    <xf numFmtId="0" fontId="1" fillId="0" borderId="13" xfId="0" applyFont="1" applyFill="1" applyBorder="1" applyAlignment="1">
      <alignment horizontal="left"/>
    </xf>
    <xf numFmtId="0" fontId="1" fillId="0" borderId="26" xfId="0" applyFont="1" applyFill="1" applyBorder="1" applyAlignment="1">
      <alignment horizontal="left"/>
    </xf>
    <xf numFmtId="0" fontId="1" fillId="0" borderId="22" xfId="0" applyFont="1" applyFill="1" applyBorder="1" applyAlignment="1">
      <alignment horizontal="left"/>
    </xf>
    <xf numFmtId="3" fontId="0" fillId="0" borderId="18" xfId="0" applyNumberFormat="1" applyFill="1" applyBorder="1" applyAlignment="1">
      <alignment horizontal="right"/>
    </xf>
    <xf numFmtId="0" fontId="1" fillId="0" borderId="21" xfId="0" applyFont="1" applyFill="1" applyBorder="1" applyAlignment="1">
      <alignment horizontal="center"/>
    </xf>
    <xf numFmtId="0" fontId="1" fillId="0" borderId="23" xfId="0" applyFont="1" applyFill="1" applyBorder="1" applyAlignment="1">
      <alignment horizontal="center"/>
    </xf>
    <xf numFmtId="3" fontId="0" fillId="0" borderId="31" xfId="0" applyNumberFormat="1" applyFill="1" applyBorder="1" applyAlignment="1">
      <alignment horizontal="right"/>
    </xf>
    <xf numFmtId="3" fontId="0" fillId="0" borderId="32" xfId="0" applyNumberFormat="1" applyFill="1" applyBorder="1" applyAlignment="1">
      <alignment horizontal="right"/>
    </xf>
    <xf numFmtId="3" fontId="0" fillId="0" borderId="33" xfId="0" applyNumberFormat="1" applyFill="1" applyBorder="1" applyAlignment="1">
      <alignment horizontal="right"/>
    </xf>
    <xf numFmtId="4" fontId="1" fillId="0" borderId="14" xfId="0" applyNumberFormat="1" applyFont="1" applyFill="1" applyBorder="1" applyAlignment="1">
      <alignment horizontal="right"/>
    </xf>
    <xf numFmtId="4" fontId="1" fillId="0" borderId="16" xfId="0" applyNumberFormat="1" applyFont="1" applyFill="1" applyBorder="1" applyAlignment="1">
      <alignment horizontal="right"/>
    </xf>
    <xf numFmtId="3" fontId="7" fillId="2" borderId="34" xfId="0" applyNumberFormat="1" applyFont="1" applyFill="1" applyBorder="1" applyAlignment="1">
      <alignment horizontal="right"/>
    </xf>
    <xf numFmtId="3" fontId="7" fillId="2" borderId="35" xfId="0" applyNumberFormat="1" applyFont="1" applyFill="1" applyBorder="1" applyAlignment="1">
      <alignment horizontal="right"/>
    </xf>
    <xf numFmtId="3" fontId="7" fillId="2" borderId="36" xfId="0" applyNumberFormat="1" applyFont="1" applyFill="1" applyBorder="1" applyAlignment="1">
      <alignment horizontal="right"/>
    </xf>
    <xf numFmtId="1" fontId="2" fillId="0" borderId="14" xfId="0" applyNumberFormat="1" applyFont="1" applyFill="1" applyBorder="1" applyAlignment="1">
      <alignment horizontal="right"/>
    </xf>
    <xf numFmtId="1" fontId="2" fillId="0" borderId="15" xfId="0" applyNumberFormat="1" applyFont="1" applyFill="1" applyBorder="1" applyAlignment="1">
      <alignment horizontal="right"/>
    </xf>
    <xf numFmtId="1" fontId="2" fillId="0" borderId="16" xfId="0" applyNumberFormat="1" applyFont="1" applyFill="1" applyBorder="1" applyAlignment="1">
      <alignment horizontal="right"/>
    </xf>
    <xf numFmtId="0" fontId="1" fillId="0" borderId="14" xfId="0" applyFont="1" applyFill="1" applyBorder="1" applyAlignment="1">
      <alignment horizontal="center" wrapText="1"/>
    </xf>
    <xf numFmtId="0" fontId="1" fillId="0" borderId="15" xfId="0" applyFont="1" applyFill="1" applyBorder="1" applyAlignment="1">
      <alignment horizontal="center" wrapText="1"/>
    </xf>
    <xf numFmtId="0" fontId="1" fillId="0" borderId="16"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9"/>
  <sheetViews>
    <sheetView tabSelected="1" zoomScale="90" zoomScaleNormal="90" workbookViewId="0">
      <pane ySplit="3" topLeftCell="A4" activePane="bottomLeft" state="frozen"/>
      <selection pane="bottomLeft"/>
    </sheetView>
  </sheetViews>
  <sheetFormatPr defaultRowHeight="14.25" x14ac:dyDescent="0.2"/>
  <cols>
    <col min="1" max="1" width="6.5" style="4" bestFit="1" customWidth="1"/>
    <col min="2" max="2" width="4.5" style="4" bestFit="1" customWidth="1"/>
    <col min="3" max="3" width="35.5" style="4" customWidth="1"/>
    <col min="4" max="4" width="2.875" style="20" bestFit="1" customWidth="1"/>
    <col min="5" max="5" width="4.625" style="21" bestFit="1" customWidth="1"/>
    <col min="6" max="6" width="6.125" style="22" bestFit="1" customWidth="1"/>
    <col min="7" max="7" width="2.875" style="4" bestFit="1" customWidth="1"/>
    <col min="8" max="8" width="4.75" style="21" bestFit="1" customWidth="1"/>
    <col min="9" max="9" width="6.125" style="22" bestFit="1" customWidth="1"/>
    <col min="10" max="10" width="2.875" style="22" bestFit="1" customWidth="1"/>
    <col min="11" max="11" width="5.125" style="22" bestFit="1" customWidth="1"/>
    <col min="12" max="12" width="6.125" style="22" bestFit="1" customWidth="1"/>
    <col min="13" max="13" width="2.875" style="4" bestFit="1" customWidth="1"/>
    <col min="14" max="14" width="4.625" style="21" bestFit="1" customWidth="1"/>
    <col min="15" max="15" width="6.125" style="22" bestFit="1" customWidth="1"/>
    <col min="16" max="16" width="3.375" style="4" bestFit="1" customWidth="1"/>
    <col min="17" max="17" width="4.625" style="21" bestFit="1" customWidth="1"/>
    <col min="18" max="18" width="6.125" style="22" bestFit="1" customWidth="1"/>
    <col min="19" max="19" width="3.375" style="4" bestFit="1" customWidth="1"/>
    <col min="20" max="20" width="6.25" style="21" bestFit="1" customWidth="1"/>
    <col min="21" max="21" width="6.125" style="22" bestFit="1" customWidth="1"/>
    <col min="22" max="22" width="3.375" style="4" bestFit="1" customWidth="1"/>
    <col min="23" max="23" width="4.625" style="21" bestFit="1" customWidth="1"/>
    <col min="24" max="24" width="6.125" style="22" bestFit="1" customWidth="1"/>
    <col min="25" max="25" width="37.75" style="4" customWidth="1"/>
    <col min="26" max="32" width="0" style="4" hidden="1" customWidth="1"/>
    <col min="33" max="16384" width="9" style="4"/>
  </cols>
  <sheetData>
    <row r="1" spans="1:32" ht="12.75" customHeight="1" thickBot="1" x14ac:dyDescent="0.25">
      <c r="A1" s="56">
        <v>42491</v>
      </c>
    </row>
    <row r="2" spans="1:32" ht="18" customHeight="1" thickBot="1" x14ac:dyDescent="0.25">
      <c r="B2" s="61" t="s">
        <v>125</v>
      </c>
      <c r="C2" s="62"/>
      <c r="D2" s="62"/>
      <c r="E2" s="62"/>
      <c r="F2" s="62"/>
      <c r="G2" s="62"/>
      <c r="H2" s="62"/>
      <c r="I2" s="62"/>
      <c r="J2" s="62"/>
      <c r="K2" s="62"/>
      <c r="L2" s="62"/>
      <c r="M2" s="62"/>
      <c r="N2" s="62"/>
      <c r="O2" s="62"/>
      <c r="P2" s="62"/>
      <c r="Q2" s="62"/>
      <c r="R2" s="62"/>
      <c r="S2" s="62"/>
      <c r="T2" s="62"/>
      <c r="U2" s="62"/>
      <c r="V2" s="62"/>
      <c r="W2" s="62"/>
      <c r="X2" s="62"/>
      <c r="Y2" s="63"/>
    </row>
    <row r="3" spans="1:32" ht="18" customHeight="1" thickBot="1" x14ac:dyDescent="0.3">
      <c r="B3" s="23"/>
      <c r="C3" s="24"/>
      <c r="D3" s="64">
        <v>12</v>
      </c>
      <c r="E3" s="65"/>
      <c r="F3" s="66"/>
      <c r="G3" s="64">
        <v>16</v>
      </c>
      <c r="H3" s="65"/>
      <c r="I3" s="66"/>
      <c r="J3" s="64">
        <v>20</v>
      </c>
      <c r="K3" s="65"/>
      <c r="L3" s="66"/>
      <c r="M3" s="64">
        <v>24</v>
      </c>
      <c r="N3" s="65"/>
      <c r="O3" s="66"/>
      <c r="P3" s="67">
        <v>28</v>
      </c>
      <c r="Q3" s="68"/>
      <c r="R3" s="69"/>
      <c r="S3" s="64">
        <v>32</v>
      </c>
      <c r="T3" s="65"/>
      <c r="U3" s="66"/>
      <c r="V3" s="64">
        <v>36</v>
      </c>
      <c r="W3" s="65"/>
      <c r="X3" s="66"/>
      <c r="Y3" s="77" t="s">
        <v>25</v>
      </c>
    </row>
    <row r="4" spans="1:32" ht="18" customHeight="1" x14ac:dyDescent="0.25">
      <c r="B4" s="25"/>
      <c r="C4" s="11"/>
      <c r="D4" s="26" t="s">
        <v>13</v>
      </c>
      <c r="E4" s="27" t="s">
        <v>14</v>
      </c>
      <c r="F4" s="28" t="s">
        <v>20</v>
      </c>
      <c r="G4" s="29" t="s">
        <v>13</v>
      </c>
      <c r="H4" s="27" t="s">
        <v>14</v>
      </c>
      <c r="I4" s="28" t="s">
        <v>20</v>
      </c>
      <c r="J4" s="29" t="s">
        <v>13</v>
      </c>
      <c r="K4" s="27" t="s">
        <v>14</v>
      </c>
      <c r="L4" s="30" t="s">
        <v>20</v>
      </c>
      <c r="M4" s="29" t="s">
        <v>13</v>
      </c>
      <c r="N4" s="27" t="s">
        <v>14</v>
      </c>
      <c r="O4" s="30" t="s">
        <v>20</v>
      </c>
      <c r="P4" s="31" t="s">
        <v>13</v>
      </c>
      <c r="Q4" s="32" t="s">
        <v>14</v>
      </c>
      <c r="R4" s="28" t="s">
        <v>20</v>
      </c>
      <c r="S4" s="29" t="s">
        <v>13</v>
      </c>
      <c r="T4" s="27" t="s">
        <v>14</v>
      </c>
      <c r="U4" s="28" t="s">
        <v>20</v>
      </c>
      <c r="V4" s="29" t="s">
        <v>13</v>
      </c>
      <c r="W4" s="27" t="s">
        <v>14</v>
      </c>
      <c r="X4" s="30" t="s">
        <v>20</v>
      </c>
      <c r="Y4" s="78"/>
      <c r="Z4" s="4">
        <v>1</v>
      </c>
      <c r="AA4" s="4">
        <v>2</v>
      </c>
      <c r="AB4" s="4">
        <v>3</v>
      </c>
      <c r="AC4" s="4">
        <v>4</v>
      </c>
      <c r="AD4" s="4">
        <v>5</v>
      </c>
      <c r="AE4" s="4">
        <v>6</v>
      </c>
      <c r="AF4" s="4">
        <v>7</v>
      </c>
    </row>
    <row r="5" spans="1:32" ht="18" customHeight="1" x14ac:dyDescent="0.25">
      <c r="B5" s="70" t="s">
        <v>29</v>
      </c>
      <c r="C5" s="71"/>
      <c r="D5" s="71"/>
      <c r="E5" s="71"/>
      <c r="F5" s="71"/>
      <c r="G5" s="71"/>
      <c r="H5" s="71"/>
      <c r="I5" s="71"/>
      <c r="J5" s="71"/>
      <c r="K5" s="71"/>
      <c r="L5" s="71"/>
      <c r="M5" s="71"/>
      <c r="N5" s="71"/>
      <c r="O5" s="71"/>
      <c r="P5" s="71"/>
      <c r="Q5" s="71"/>
      <c r="R5" s="71"/>
      <c r="S5" s="71"/>
      <c r="T5" s="71"/>
      <c r="U5" s="71"/>
      <c r="V5" s="71"/>
      <c r="W5" s="71"/>
      <c r="X5" s="71"/>
      <c r="Y5" s="72"/>
      <c r="Z5" s="4">
        <v>12</v>
      </c>
      <c r="AA5" s="4">
        <v>16</v>
      </c>
      <c r="AB5" s="4">
        <v>20</v>
      </c>
      <c r="AC5" s="4">
        <v>24</v>
      </c>
      <c r="AD5" s="4">
        <v>28</v>
      </c>
      <c r="AE5" s="4">
        <v>32</v>
      </c>
      <c r="AF5" s="4">
        <v>36</v>
      </c>
    </row>
    <row r="6" spans="1:32" ht="18" customHeight="1" x14ac:dyDescent="0.2">
      <c r="B6" s="7">
        <v>1</v>
      </c>
      <c r="C6" s="7" t="s">
        <v>0</v>
      </c>
      <c r="D6" s="5">
        <v>1</v>
      </c>
      <c r="E6" s="1">
        <v>240</v>
      </c>
      <c r="F6" s="6">
        <f>D6*E6</f>
        <v>240</v>
      </c>
      <c r="G6" s="7">
        <v>1</v>
      </c>
      <c r="H6" s="1">
        <v>240</v>
      </c>
      <c r="I6" s="6">
        <f>G6*H6</f>
        <v>240</v>
      </c>
      <c r="J6" s="8">
        <v>1</v>
      </c>
      <c r="K6" s="1">
        <v>280</v>
      </c>
      <c r="L6" s="6">
        <f>J6*K6</f>
        <v>280</v>
      </c>
      <c r="M6" s="8">
        <v>1</v>
      </c>
      <c r="N6" s="1">
        <v>280</v>
      </c>
      <c r="O6" s="6">
        <f>M6*N6</f>
        <v>280</v>
      </c>
      <c r="P6" s="8">
        <v>1</v>
      </c>
      <c r="Q6" s="1">
        <v>280</v>
      </c>
      <c r="R6" s="6">
        <f>P6*Q6</f>
        <v>280</v>
      </c>
      <c r="S6" s="8">
        <v>1</v>
      </c>
      <c r="T6" s="1">
        <v>320</v>
      </c>
      <c r="U6" s="6">
        <f>S6*T6</f>
        <v>320</v>
      </c>
      <c r="V6" s="2">
        <v>1</v>
      </c>
      <c r="W6" s="1">
        <v>320</v>
      </c>
      <c r="X6" s="6">
        <f>V6*W6</f>
        <v>320</v>
      </c>
      <c r="Y6" s="9" t="s">
        <v>96</v>
      </c>
      <c r="Z6" s="33">
        <f>F6/$D$3</f>
        <v>20</v>
      </c>
      <c r="AA6" s="33">
        <f>I6/$G$3</f>
        <v>15</v>
      </c>
      <c r="AB6" s="33">
        <f>L6/$J$3</f>
        <v>14</v>
      </c>
      <c r="AC6" s="33">
        <f>O6/$M$3</f>
        <v>11.666666666666666</v>
      </c>
      <c r="AD6" s="33">
        <f>R6/$P$3</f>
        <v>10</v>
      </c>
      <c r="AE6" s="33">
        <f>U6/$S$3</f>
        <v>10</v>
      </c>
      <c r="AF6" s="33">
        <f>X6/$V$3</f>
        <v>8.8888888888888893</v>
      </c>
    </row>
    <row r="7" spans="1:32" ht="18" customHeight="1" x14ac:dyDescent="0.2">
      <c r="B7" s="7">
        <v>2</v>
      </c>
      <c r="C7" s="7" t="s">
        <v>1</v>
      </c>
      <c r="D7" s="5">
        <v>1</v>
      </c>
      <c r="E7" s="1">
        <v>120</v>
      </c>
      <c r="F7" s="6">
        <f t="shared" ref="F7:F53" si="0">D7*E7</f>
        <v>120</v>
      </c>
      <c r="G7" s="7">
        <v>1</v>
      </c>
      <c r="H7" s="1">
        <v>120</v>
      </c>
      <c r="I7" s="6">
        <f t="shared" ref="I7:I53" si="1">G7*H7</f>
        <v>120</v>
      </c>
      <c r="J7" s="8">
        <v>1</v>
      </c>
      <c r="K7" s="1">
        <v>120</v>
      </c>
      <c r="L7" s="6">
        <f t="shared" ref="L7:L9" si="2">J7*K7</f>
        <v>120</v>
      </c>
      <c r="M7" s="8">
        <v>1</v>
      </c>
      <c r="N7" s="1">
        <v>120</v>
      </c>
      <c r="O7" s="6">
        <f t="shared" ref="O7:O53" si="3">M7*N7</f>
        <v>120</v>
      </c>
      <c r="P7" s="8">
        <v>1</v>
      </c>
      <c r="Q7" s="1">
        <v>120</v>
      </c>
      <c r="R7" s="6">
        <f t="shared" ref="R7:R53" si="4">P7*Q7</f>
        <v>120</v>
      </c>
      <c r="S7" s="8">
        <v>1</v>
      </c>
      <c r="T7" s="1">
        <v>120</v>
      </c>
      <c r="U7" s="6">
        <f t="shared" ref="U7:U53" si="5">S7*T7</f>
        <v>120</v>
      </c>
      <c r="V7" s="2">
        <v>1</v>
      </c>
      <c r="W7" s="1">
        <v>120</v>
      </c>
      <c r="X7" s="6">
        <f t="shared" ref="X7:X53" si="6">V7*W7</f>
        <v>120</v>
      </c>
      <c r="Y7" s="9" t="s">
        <v>113</v>
      </c>
      <c r="Z7" s="33">
        <f>F7/$D$3</f>
        <v>10</v>
      </c>
      <c r="AA7" s="33">
        <f>I7/$G$3</f>
        <v>7.5</v>
      </c>
      <c r="AB7" s="33">
        <f>L7/$J$3</f>
        <v>6</v>
      </c>
      <c r="AC7" s="33">
        <f>O7/$M$3</f>
        <v>5</v>
      </c>
      <c r="AD7" s="33">
        <f>R7/$P$3</f>
        <v>4.2857142857142856</v>
      </c>
      <c r="AE7" s="33">
        <f>U7/$S$3</f>
        <v>3.75</v>
      </c>
      <c r="AF7" s="33">
        <f>X7/$V$3</f>
        <v>3.3333333333333335</v>
      </c>
    </row>
    <row r="8" spans="1:32" ht="18" customHeight="1" x14ac:dyDescent="0.2">
      <c r="B8" s="34">
        <v>3</v>
      </c>
      <c r="C8" s="35" t="s">
        <v>2</v>
      </c>
      <c r="D8" s="5">
        <v>1</v>
      </c>
      <c r="E8" s="1">
        <v>60</v>
      </c>
      <c r="F8" s="6">
        <f t="shared" si="0"/>
        <v>60</v>
      </c>
      <c r="G8" s="7">
        <v>1</v>
      </c>
      <c r="H8" s="1">
        <v>60</v>
      </c>
      <c r="I8" s="6">
        <f t="shared" si="1"/>
        <v>60</v>
      </c>
      <c r="J8" s="8">
        <v>1</v>
      </c>
      <c r="K8" s="1">
        <v>60</v>
      </c>
      <c r="L8" s="6">
        <f t="shared" si="2"/>
        <v>60</v>
      </c>
      <c r="M8" s="8">
        <v>1</v>
      </c>
      <c r="N8" s="1">
        <v>60</v>
      </c>
      <c r="O8" s="6">
        <f t="shared" si="3"/>
        <v>60</v>
      </c>
      <c r="P8" s="8">
        <v>1</v>
      </c>
      <c r="Q8" s="1">
        <v>60</v>
      </c>
      <c r="R8" s="6">
        <f t="shared" si="4"/>
        <v>60</v>
      </c>
      <c r="S8" s="8">
        <v>1</v>
      </c>
      <c r="T8" s="1">
        <v>60</v>
      </c>
      <c r="U8" s="6">
        <f t="shared" si="5"/>
        <v>60</v>
      </c>
      <c r="V8" s="2">
        <v>1</v>
      </c>
      <c r="W8" s="1">
        <v>60</v>
      </c>
      <c r="X8" s="6">
        <f t="shared" si="6"/>
        <v>60</v>
      </c>
      <c r="Y8" s="10"/>
      <c r="Z8" s="33">
        <f>F8/$D$3</f>
        <v>5</v>
      </c>
      <c r="AA8" s="33">
        <f>I8/$G$3</f>
        <v>3.75</v>
      </c>
      <c r="AB8" s="33">
        <f>L8/$J$3</f>
        <v>3</v>
      </c>
      <c r="AC8" s="33">
        <f>O8/$M$3</f>
        <v>2.5</v>
      </c>
      <c r="AD8" s="33">
        <f>R8/$P$3</f>
        <v>2.1428571428571428</v>
      </c>
      <c r="AE8" s="33">
        <f>U8/$S$3</f>
        <v>1.875</v>
      </c>
      <c r="AF8" s="33">
        <f>X8/$V$3</f>
        <v>1.6666666666666667</v>
      </c>
    </row>
    <row r="9" spans="1:32" ht="18" customHeight="1" x14ac:dyDescent="0.2">
      <c r="B9" s="7">
        <v>4</v>
      </c>
      <c r="C9" s="7" t="s">
        <v>24</v>
      </c>
      <c r="D9" s="5">
        <v>1</v>
      </c>
      <c r="E9" s="1">
        <v>60</v>
      </c>
      <c r="F9" s="6">
        <f t="shared" si="0"/>
        <v>60</v>
      </c>
      <c r="G9" s="7">
        <v>1</v>
      </c>
      <c r="H9" s="1">
        <v>60</v>
      </c>
      <c r="I9" s="6">
        <f t="shared" si="1"/>
        <v>60</v>
      </c>
      <c r="J9" s="8">
        <v>1</v>
      </c>
      <c r="K9" s="1">
        <v>80</v>
      </c>
      <c r="L9" s="6">
        <f t="shared" si="2"/>
        <v>80</v>
      </c>
      <c r="M9" s="8">
        <v>1</v>
      </c>
      <c r="N9" s="1">
        <v>80</v>
      </c>
      <c r="O9" s="6">
        <f t="shared" si="3"/>
        <v>80</v>
      </c>
      <c r="P9" s="8">
        <v>1</v>
      </c>
      <c r="Q9" s="1">
        <v>80</v>
      </c>
      <c r="R9" s="6">
        <f t="shared" si="4"/>
        <v>80</v>
      </c>
      <c r="S9" s="8">
        <v>1</v>
      </c>
      <c r="T9" s="1">
        <v>100</v>
      </c>
      <c r="U9" s="6">
        <f t="shared" si="5"/>
        <v>100</v>
      </c>
      <c r="V9" s="2">
        <v>1</v>
      </c>
      <c r="W9" s="1">
        <v>100</v>
      </c>
      <c r="X9" s="6">
        <f t="shared" si="6"/>
        <v>100</v>
      </c>
      <c r="Y9" s="9" t="s">
        <v>86</v>
      </c>
      <c r="Z9" s="33">
        <f>F9/$D$3</f>
        <v>5</v>
      </c>
      <c r="AA9" s="33">
        <f>I9/$G$3</f>
        <v>3.75</v>
      </c>
      <c r="AB9" s="33">
        <f>L9/$J$3</f>
        <v>4</v>
      </c>
      <c r="AC9" s="33">
        <f>O9/$M$3</f>
        <v>3.3333333333333335</v>
      </c>
      <c r="AD9" s="33">
        <f>R9/$P$3</f>
        <v>2.8571428571428572</v>
      </c>
      <c r="AE9" s="33">
        <f>U9/$S$3</f>
        <v>3.125</v>
      </c>
      <c r="AF9" s="33">
        <f>X9/$V$3</f>
        <v>2.7777777777777777</v>
      </c>
    </row>
    <row r="10" spans="1:32" ht="18" customHeight="1" x14ac:dyDescent="0.25">
      <c r="B10" s="70" t="s">
        <v>30</v>
      </c>
      <c r="C10" s="71"/>
      <c r="D10" s="71"/>
      <c r="E10" s="71"/>
      <c r="F10" s="71"/>
      <c r="G10" s="71"/>
      <c r="H10" s="71"/>
      <c r="I10" s="71"/>
      <c r="J10" s="71"/>
      <c r="K10" s="71"/>
      <c r="L10" s="71"/>
      <c r="M10" s="71"/>
      <c r="N10" s="71"/>
      <c r="O10" s="71"/>
      <c r="P10" s="71"/>
      <c r="Q10" s="71"/>
      <c r="R10" s="71"/>
      <c r="S10" s="71"/>
      <c r="T10" s="71"/>
      <c r="U10" s="71"/>
      <c r="V10" s="71"/>
      <c r="W10" s="71"/>
      <c r="X10" s="71"/>
      <c r="Y10" s="72"/>
    </row>
    <row r="11" spans="1:32" ht="18" customHeight="1" x14ac:dyDescent="0.2">
      <c r="B11" s="7">
        <v>5</v>
      </c>
      <c r="C11" s="5" t="s">
        <v>23</v>
      </c>
      <c r="D11" s="5">
        <v>10</v>
      </c>
      <c r="E11" s="1">
        <v>80</v>
      </c>
      <c r="F11" s="6">
        <f t="shared" si="0"/>
        <v>800</v>
      </c>
      <c r="G11" s="7">
        <v>14</v>
      </c>
      <c r="H11" s="1">
        <v>80</v>
      </c>
      <c r="I11" s="6">
        <f t="shared" si="1"/>
        <v>1120</v>
      </c>
      <c r="J11" s="8">
        <v>17</v>
      </c>
      <c r="K11" s="1">
        <v>80</v>
      </c>
      <c r="L11" s="6">
        <f t="shared" ref="L11:L53" si="7">J11*K11</f>
        <v>1360</v>
      </c>
      <c r="M11" s="8">
        <v>21</v>
      </c>
      <c r="N11" s="1">
        <v>80</v>
      </c>
      <c r="O11" s="6">
        <f t="shared" si="3"/>
        <v>1680</v>
      </c>
      <c r="P11" s="8">
        <v>25</v>
      </c>
      <c r="Q11" s="1">
        <v>80</v>
      </c>
      <c r="R11" s="6">
        <f t="shared" si="4"/>
        <v>2000</v>
      </c>
      <c r="S11" s="8">
        <v>28</v>
      </c>
      <c r="T11" s="1">
        <v>80</v>
      </c>
      <c r="U11" s="6">
        <f t="shared" si="5"/>
        <v>2240</v>
      </c>
      <c r="V11" s="2">
        <v>32</v>
      </c>
      <c r="W11" s="1">
        <v>80</v>
      </c>
      <c r="X11" s="6">
        <f t="shared" si="6"/>
        <v>2560</v>
      </c>
      <c r="Y11" s="9" t="s">
        <v>42</v>
      </c>
      <c r="Z11" s="33">
        <f t="shared" ref="Z11:Z23" si="8">F11/$D$3</f>
        <v>66.666666666666671</v>
      </c>
      <c r="AA11" s="33">
        <f t="shared" ref="AA11:AA23" si="9">I11/$G$3</f>
        <v>70</v>
      </c>
      <c r="AB11" s="33">
        <f t="shared" ref="AB11:AB23" si="10">L11/$J$3</f>
        <v>68</v>
      </c>
      <c r="AC11" s="33">
        <f t="shared" ref="AC11:AC23" si="11">O11/$M$3</f>
        <v>70</v>
      </c>
      <c r="AD11" s="33">
        <f t="shared" ref="AD11:AD23" si="12">R11/$P$3</f>
        <v>71.428571428571431</v>
      </c>
      <c r="AE11" s="33">
        <f t="shared" ref="AE11:AE23" si="13">U11/$S$3</f>
        <v>70</v>
      </c>
      <c r="AF11" s="33">
        <f t="shared" ref="AF11:AF23" si="14">X11/$V$3</f>
        <v>71.111111111111114</v>
      </c>
    </row>
    <row r="12" spans="1:32" ht="18" customHeight="1" x14ac:dyDescent="0.2">
      <c r="B12" s="7">
        <v>6</v>
      </c>
      <c r="C12" s="36" t="s">
        <v>99</v>
      </c>
      <c r="D12" s="5">
        <v>2</v>
      </c>
      <c r="E12" s="1">
        <v>100</v>
      </c>
      <c r="F12" s="6">
        <f t="shared" si="0"/>
        <v>200</v>
      </c>
      <c r="G12" s="7">
        <v>2</v>
      </c>
      <c r="H12" s="1">
        <v>100</v>
      </c>
      <c r="I12" s="6">
        <f t="shared" si="1"/>
        <v>200</v>
      </c>
      <c r="J12" s="8">
        <v>3</v>
      </c>
      <c r="K12" s="1">
        <v>100</v>
      </c>
      <c r="L12" s="6">
        <f t="shared" si="7"/>
        <v>300</v>
      </c>
      <c r="M12" s="8">
        <v>3</v>
      </c>
      <c r="N12" s="1">
        <v>100</v>
      </c>
      <c r="O12" s="6">
        <f t="shared" si="3"/>
        <v>300</v>
      </c>
      <c r="P12" s="8">
        <v>3</v>
      </c>
      <c r="Q12" s="1">
        <v>100</v>
      </c>
      <c r="R12" s="6">
        <f t="shared" si="4"/>
        <v>300</v>
      </c>
      <c r="S12" s="8">
        <v>4</v>
      </c>
      <c r="T12" s="1">
        <v>100</v>
      </c>
      <c r="U12" s="6">
        <f t="shared" si="5"/>
        <v>400</v>
      </c>
      <c r="V12" s="2">
        <v>4</v>
      </c>
      <c r="W12" s="1">
        <v>100</v>
      </c>
      <c r="X12" s="6">
        <f t="shared" si="6"/>
        <v>400</v>
      </c>
      <c r="Y12" s="9" t="s">
        <v>84</v>
      </c>
      <c r="Z12" s="33">
        <f t="shared" si="8"/>
        <v>16.666666666666668</v>
      </c>
      <c r="AA12" s="33">
        <f t="shared" si="9"/>
        <v>12.5</v>
      </c>
      <c r="AB12" s="33">
        <f t="shared" si="10"/>
        <v>15</v>
      </c>
      <c r="AC12" s="33">
        <f t="shared" si="11"/>
        <v>12.5</v>
      </c>
      <c r="AD12" s="33">
        <f t="shared" si="12"/>
        <v>10.714285714285714</v>
      </c>
      <c r="AE12" s="33">
        <f t="shared" si="13"/>
        <v>12.5</v>
      </c>
      <c r="AF12" s="33">
        <f t="shared" si="14"/>
        <v>11.111111111111111</v>
      </c>
    </row>
    <row r="13" spans="1:32" ht="18" customHeight="1" x14ac:dyDescent="0.2">
      <c r="B13" s="7">
        <v>7</v>
      </c>
      <c r="C13" s="5" t="s">
        <v>100</v>
      </c>
      <c r="D13" s="5">
        <v>1</v>
      </c>
      <c r="E13" s="1">
        <v>140</v>
      </c>
      <c r="F13" s="6">
        <f t="shared" si="0"/>
        <v>140</v>
      </c>
      <c r="G13" s="7">
        <v>1</v>
      </c>
      <c r="H13" s="1">
        <v>140</v>
      </c>
      <c r="I13" s="6">
        <f t="shared" si="1"/>
        <v>140</v>
      </c>
      <c r="J13" s="8">
        <v>1</v>
      </c>
      <c r="K13" s="1">
        <v>140</v>
      </c>
      <c r="L13" s="6">
        <f t="shared" si="7"/>
        <v>140</v>
      </c>
      <c r="M13" s="8">
        <v>1</v>
      </c>
      <c r="N13" s="1">
        <v>140</v>
      </c>
      <c r="O13" s="6">
        <f t="shared" si="3"/>
        <v>140</v>
      </c>
      <c r="P13" s="8">
        <v>1</v>
      </c>
      <c r="Q13" s="1">
        <v>140</v>
      </c>
      <c r="R13" s="6">
        <f t="shared" si="4"/>
        <v>140</v>
      </c>
      <c r="S13" s="8">
        <v>1</v>
      </c>
      <c r="T13" s="1">
        <v>140</v>
      </c>
      <c r="U13" s="6">
        <f t="shared" si="5"/>
        <v>140</v>
      </c>
      <c r="V13" s="2">
        <v>1</v>
      </c>
      <c r="W13" s="1">
        <v>140</v>
      </c>
      <c r="X13" s="6">
        <f t="shared" si="6"/>
        <v>140</v>
      </c>
      <c r="Y13" s="9" t="s">
        <v>101</v>
      </c>
      <c r="Z13" s="33">
        <f t="shared" si="8"/>
        <v>11.666666666666666</v>
      </c>
      <c r="AA13" s="33">
        <f t="shared" si="9"/>
        <v>8.75</v>
      </c>
      <c r="AB13" s="33">
        <f t="shared" si="10"/>
        <v>7</v>
      </c>
      <c r="AC13" s="33">
        <f t="shared" si="11"/>
        <v>5.833333333333333</v>
      </c>
      <c r="AD13" s="33">
        <f t="shared" si="12"/>
        <v>5</v>
      </c>
      <c r="AE13" s="33">
        <f t="shared" si="13"/>
        <v>4.375</v>
      </c>
      <c r="AF13" s="33">
        <f t="shared" si="14"/>
        <v>3.8888888888888888</v>
      </c>
    </row>
    <row r="14" spans="1:32" ht="18" customHeight="1" x14ac:dyDescent="0.2">
      <c r="B14" s="7">
        <v>8</v>
      </c>
      <c r="C14" s="5" t="s">
        <v>102</v>
      </c>
      <c r="D14" s="5">
        <v>1</v>
      </c>
      <c r="E14" s="1">
        <v>60</v>
      </c>
      <c r="F14" s="6">
        <f t="shared" si="0"/>
        <v>60</v>
      </c>
      <c r="G14" s="7">
        <v>1</v>
      </c>
      <c r="H14" s="1">
        <v>60</v>
      </c>
      <c r="I14" s="6">
        <f t="shared" si="1"/>
        <v>60</v>
      </c>
      <c r="J14" s="8">
        <v>1</v>
      </c>
      <c r="K14" s="1">
        <v>60</v>
      </c>
      <c r="L14" s="6">
        <f t="shared" si="7"/>
        <v>60</v>
      </c>
      <c r="M14" s="8">
        <v>1</v>
      </c>
      <c r="N14" s="1">
        <v>60</v>
      </c>
      <c r="O14" s="6">
        <f t="shared" si="3"/>
        <v>60</v>
      </c>
      <c r="P14" s="8">
        <v>1</v>
      </c>
      <c r="Q14" s="1">
        <v>60</v>
      </c>
      <c r="R14" s="6">
        <f t="shared" si="4"/>
        <v>60</v>
      </c>
      <c r="S14" s="8">
        <v>1</v>
      </c>
      <c r="T14" s="1">
        <v>60</v>
      </c>
      <c r="U14" s="6">
        <f t="shared" si="5"/>
        <v>60</v>
      </c>
      <c r="V14" s="2">
        <v>1</v>
      </c>
      <c r="W14" s="1">
        <v>60</v>
      </c>
      <c r="X14" s="6">
        <f t="shared" si="6"/>
        <v>60</v>
      </c>
      <c r="Y14" s="9" t="s">
        <v>103</v>
      </c>
      <c r="Z14" s="33">
        <f t="shared" si="8"/>
        <v>5</v>
      </c>
      <c r="AA14" s="33">
        <f t="shared" si="9"/>
        <v>3.75</v>
      </c>
      <c r="AB14" s="33">
        <f t="shared" si="10"/>
        <v>3</v>
      </c>
      <c r="AC14" s="33">
        <f t="shared" si="11"/>
        <v>2.5</v>
      </c>
      <c r="AD14" s="33">
        <f t="shared" si="12"/>
        <v>2.1428571428571428</v>
      </c>
      <c r="AE14" s="33">
        <f t="shared" si="13"/>
        <v>1.875</v>
      </c>
      <c r="AF14" s="33">
        <f t="shared" si="14"/>
        <v>1.6666666666666667</v>
      </c>
    </row>
    <row r="15" spans="1:32" ht="18" customHeight="1" x14ac:dyDescent="0.2">
      <c r="B15" s="7">
        <v>9</v>
      </c>
      <c r="C15" s="5" t="s">
        <v>21</v>
      </c>
      <c r="D15" s="5">
        <v>1</v>
      </c>
      <c r="E15" s="1">
        <v>120</v>
      </c>
      <c r="F15" s="6">
        <f t="shared" si="0"/>
        <v>120</v>
      </c>
      <c r="G15" s="7">
        <v>1</v>
      </c>
      <c r="H15" s="1">
        <v>120</v>
      </c>
      <c r="I15" s="6">
        <f t="shared" si="1"/>
        <v>120</v>
      </c>
      <c r="J15" s="8">
        <v>1</v>
      </c>
      <c r="K15" s="1">
        <v>120</v>
      </c>
      <c r="L15" s="6">
        <f t="shared" si="7"/>
        <v>120</v>
      </c>
      <c r="M15" s="8">
        <v>1</v>
      </c>
      <c r="N15" s="1">
        <v>120</v>
      </c>
      <c r="O15" s="6">
        <f t="shared" si="3"/>
        <v>120</v>
      </c>
      <c r="P15" s="8">
        <v>1</v>
      </c>
      <c r="Q15" s="1">
        <v>120</v>
      </c>
      <c r="R15" s="3">
        <f t="shared" si="4"/>
        <v>120</v>
      </c>
      <c r="S15" s="8">
        <v>1</v>
      </c>
      <c r="T15" s="1">
        <v>120</v>
      </c>
      <c r="U15" s="3">
        <f t="shared" si="5"/>
        <v>120</v>
      </c>
      <c r="V15" s="2">
        <v>1</v>
      </c>
      <c r="W15" s="1">
        <v>120</v>
      </c>
      <c r="X15" s="3">
        <f t="shared" si="6"/>
        <v>120</v>
      </c>
      <c r="Y15" s="9" t="s">
        <v>104</v>
      </c>
      <c r="Z15" s="33">
        <f t="shared" si="8"/>
        <v>10</v>
      </c>
      <c r="AA15" s="33">
        <f t="shared" si="9"/>
        <v>7.5</v>
      </c>
      <c r="AB15" s="33">
        <f t="shared" si="10"/>
        <v>6</v>
      </c>
      <c r="AC15" s="33">
        <f t="shared" si="11"/>
        <v>5</v>
      </c>
      <c r="AD15" s="33">
        <f t="shared" si="12"/>
        <v>4.2857142857142856</v>
      </c>
      <c r="AE15" s="33">
        <f t="shared" si="13"/>
        <v>3.75</v>
      </c>
      <c r="AF15" s="33">
        <f t="shared" si="14"/>
        <v>3.3333333333333335</v>
      </c>
    </row>
    <row r="16" spans="1:32" ht="18" customHeight="1" x14ac:dyDescent="0.2">
      <c r="B16" s="7">
        <v>10</v>
      </c>
      <c r="C16" s="15" t="s">
        <v>26</v>
      </c>
      <c r="D16" s="15">
        <v>2</v>
      </c>
      <c r="E16" s="16">
        <v>120</v>
      </c>
      <c r="F16" s="17">
        <f t="shared" ref="F16" si="15">D16*E16</f>
        <v>240</v>
      </c>
      <c r="G16" s="18">
        <v>2</v>
      </c>
      <c r="H16" s="16">
        <v>185</v>
      </c>
      <c r="I16" s="17">
        <f t="shared" ref="I16" si="16">G16*H16</f>
        <v>370</v>
      </c>
      <c r="J16" s="19">
        <v>4</v>
      </c>
      <c r="K16" s="16">
        <v>125</v>
      </c>
      <c r="L16" s="17">
        <f t="shared" ref="L16" si="17">J16*K16</f>
        <v>500</v>
      </c>
      <c r="M16" s="19">
        <v>4</v>
      </c>
      <c r="N16" s="16">
        <v>115</v>
      </c>
      <c r="O16" s="17">
        <f t="shared" ref="O16" si="18">M16*N16</f>
        <v>460</v>
      </c>
      <c r="P16" s="19">
        <v>4</v>
      </c>
      <c r="Q16" s="16">
        <v>190</v>
      </c>
      <c r="R16" s="17">
        <f t="shared" ref="R16" si="19">P16*Q16</f>
        <v>760</v>
      </c>
      <c r="S16" s="19">
        <v>8</v>
      </c>
      <c r="T16" s="16">
        <v>90</v>
      </c>
      <c r="U16" s="17">
        <f t="shared" ref="U16" si="20">S16*T16</f>
        <v>720</v>
      </c>
      <c r="V16" s="55">
        <v>6</v>
      </c>
      <c r="W16" s="16">
        <v>120</v>
      </c>
      <c r="X16" s="17">
        <f t="shared" si="6"/>
        <v>720</v>
      </c>
      <c r="Y16" s="9" t="s">
        <v>121</v>
      </c>
      <c r="Z16" s="33"/>
      <c r="AA16" s="33"/>
      <c r="AB16" s="33"/>
      <c r="AC16" s="33"/>
      <c r="AD16" s="33"/>
      <c r="AE16" s="33"/>
      <c r="AF16" s="33">
        <f t="shared" si="14"/>
        <v>20</v>
      </c>
    </row>
    <row r="17" spans="2:32" ht="18" customHeight="1" x14ac:dyDescent="0.2">
      <c r="B17" s="7">
        <v>12</v>
      </c>
      <c r="C17" s="5" t="s">
        <v>105</v>
      </c>
      <c r="D17" s="5">
        <v>0</v>
      </c>
      <c r="E17" s="1">
        <v>30</v>
      </c>
      <c r="F17" s="6">
        <f t="shared" ref="F17" si="21">D17*E17</f>
        <v>0</v>
      </c>
      <c r="G17" s="7">
        <v>0</v>
      </c>
      <c r="H17" s="1">
        <v>30</v>
      </c>
      <c r="I17" s="6">
        <f t="shared" ref="I17" si="22">G17*H17</f>
        <v>0</v>
      </c>
      <c r="J17" s="8">
        <v>0</v>
      </c>
      <c r="K17" s="1">
        <v>30</v>
      </c>
      <c r="L17" s="6">
        <f t="shared" ref="L17" si="23">J17*K17</f>
        <v>0</v>
      </c>
      <c r="M17" s="8">
        <v>0</v>
      </c>
      <c r="N17" s="1">
        <v>30</v>
      </c>
      <c r="O17" s="6">
        <f t="shared" ref="O17" si="24">M17*N17</f>
        <v>0</v>
      </c>
      <c r="P17" s="8">
        <v>0</v>
      </c>
      <c r="Q17" s="1">
        <v>30</v>
      </c>
      <c r="R17" s="6">
        <f t="shared" ref="R17" si="25">P17*Q17</f>
        <v>0</v>
      </c>
      <c r="S17" s="8">
        <v>0</v>
      </c>
      <c r="T17" s="1">
        <v>30</v>
      </c>
      <c r="U17" s="6">
        <f t="shared" ref="U17" si="26">S17*T17</f>
        <v>0</v>
      </c>
      <c r="V17" s="2">
        <v>0</v>
      </c>
      <c r="W17" s="1">
        <v>30</v>
      </c>
      <c r="X17" s="6">
        <f t="shared" ref="X17" si="27">V17*W17</f>
        <v>0</v>
      </c>
      <c r="Y17" s="9" t="s">
        <v>120</v>
      </c>
      <c r="Z17" s="33">
        <f t="shared" si="8"/>
        <v>0</v>
      </c>
      <c r="AA17" s="33">
        <f t="shared" si="9"/>
        <v>0</v>
      </c>
      <c r="AB17" s="33">
        <f t="shared" si="10"/>
        <v>0</v>
      </c>
      <c r="AC17" s="33">
        <f t="shared" si="11"/>
        <v>0</v>
      </c>
      <c r="AD17" s="33">
        <f t="shared" si="12"/>
        <v>0</v>
      </c>
      <c r="AE17" s="33">
        <f t="shared" si="13"/>
        <v>0</v>
      </c>
      <c r="AF17" s="33">
        <f t="shared" si="14"/>
        <v>0</v>
      </c>
    </row>
    <row r="18" spans="2:32" ht="18" customHeight="1" x14ac:dyDescent="0.2">
      <c r="B18" s="7">
        <v>13</v>
      </c>
      <c r="C18" s="5" t="s">
        <v>22</v>
      </c>
      <c r="D18" s="5">
        <v>1</v>
      </c>
      <c r="E18" s="1">
        <v>40</v>
      </c>
      <c r="F18" s="6">
        <f t="shared" si="0"/>
        <v>40</v>
      </c>
      <c r="G18" s="7">
        <v>1</v>
      </c>
      <c r="H18" s="1">
        <v>40</v>
      </c>
      <c r="I18" s="6">
        <f t="shared" si="1"/>
        <v>40</v>
      </c>
      <c r="J18" s="8">
        <v>1</v>
      </c>
      <c r="K18" s="1">
        <v>40</v>
      </c>
      <c r="L18" s="6">
        <f t="shared" si="7"/>
        <v>40</v>
      </c>
      <c r="M18" s="8">
        <v>1</v>
      </c>
      <c r="N18" s="1">
        <v>40</v>
      </c>
      <c r="O18" s="6">
        <f t="shared" si="3"/>
        <v>40</v>
      </c>
      <c r="P18" s="8">
        <v>1</v>
      </c>
      <c r="Q18" s="1">
        <v>40</v>
      </c>
      <c r="R18" s="3">
        <f t="shared" si="4"/>
        <v>40</v>
      </c>
      <c r="S18" s="8">
        <v>1</v>
      </c>
      <c r="T18" s="1">
        <v>40</v>
      </c>
      <c r="U18" s="3">
        <f t="shared" si="5"/>
        <v>40</v>
      </c>
      <c r="V18" s="2">
        <v>1</v>
      </c>
      <c r="W18" s="1">
        <v>40</v>
      </c>
      <c r="X18" s="3">
        <f t="shared" si="6"/>
        <v>40</v>
      </c>
      <c r="Y18" s="9" t="s">
        <v>80</v>
      </c>
      <c r="Z18" s="33">
        <f t="shared" si="8"/>
        <v>3.3333333333333335</v>
      </c>
      <c r="AA18" s="33">
        <f t="shared" si="9"/>
        <v>2.5</v>
      </c>
      <c r="AB18" s="33">
        <f t="shared" si="10"/>
        <v>2</v>
      </c>
      <c r="AC18" s="33">
        <f t="shared" si="11"/>
        <v>1.6666666666666667</v>
      </c>
      <c r="AD18" s="33">
        <f t="shared" si="12"/>
        <v>1.4285714285714286</v>
      </c>
      <c r="AE18" s="33">
        <f t="shared" si="13"/>
        <v>1.25</v>
      </c>
      <c r="AF18" s="33">
        <f t="shared" si="14"/>
        <v>1.1111111111111112</v>
      </c>
    </row>
    <row r="19" spans="2:32" ht="18" customHeight="1" x14ac:dyDescent="0.2">
      <c r="B19" s="7">
        <v>14</v>
      </c>
      <c r="C19" s="5" t="s">
        <v>3</v>
      </c>
      <c r="D19" s="5">
        <v>1</v>
      </c>
      <c r="E19" s="1">
        <v>120</v>
      </c>
      <c r="F19" s="6">
        <f t="shared" si="0"/>
        <v>120</v>
      </c>
      <c r="G19" s="7">
        <v>1</v>
      </c>
      <c r="H19" s="1">
        <v>120</v>
      </c>
      <c r="I19" s="6">
        <f t="shared" si="1"/>
        <v>120</v>
      </c>
      <c r="J19" s="8">
        <v>1</v>
      </c>
      <c r="K19" s="1">
        <v>120</v>
      </c>
      <c r="L19" s="6">
        <f t="shared" si="7"/>
        <v>120</v>
      </c>
      <c r="M19" s="8">
        <v>1</v>
      </c>
      <c r="N19" s="1">
        <v>120</v>
      </c>
      <c r="O19" s="6">
        <f t="shared" si="3"/>
        <v>120</v>
      </c>
      <c r="P19" s="8">
        <v>1</v>
      </c>
      <c r="Q19" s="1">
        <v>120</v>
      </c>
      <c r="R19" s="3">
        <f t="shared" si="4"/>
        <v>120</v>
      </c>
      <c r="S19" s="8">
        <v>1</v>
      </c>
      <c r="T19" s="1">
        <v>120</v>
      </c>
      <c r="U19" s="3">
        <f t="shared" si="5"/>
        <v>120</v>
      </c>
      <c r="V19" s="2">
        <v>1</v>
      </c>
      <c r="W19" s="1">
        <v>120</v>
      </c>
      <c r="X19" s="3">
        <f t="shared" si="6"/>
        <v>120</v>
      </c>
      <c r="Y19" s="9" t="s">
        <v>93</v>
      </c>
      <c r="Z19" s="33">
        <f t="shared" si="8"/>
        <v>10</v>
      </c>
      <c r="AA19" s="33">
        <f t="shared" si="9"/>
        <v>7.5</v>
      </c>
      <c r="AB19" s="33">
        <f t="shared" si="10"/>
        <v>6</v>
      </c>
      <c r="AC19" s="33">
        <f t="shared" si="11"/>
        <v>5</v>
      </c>
      <c r="AD19" s="33">
        <f t="shared" si="12"/>
        <v>4.2857142857142856</v>
      </c>
      <c r="AE19" s="33">
        <f t="shared" si="13"/>
        <v>3.75</v>
      </c>
      <c r="AF19" s="33">
        <f t="shared" si="14"/>
        <v>3.3333333333333335</v>
      </c>
    </row>
    <row r="20" spans="2:32" ht="18" customHeight="1" x14ac:dyDescent="0.2">
      <c r="B20" s="7">
        <v>15</v>
      </c>
      <c r="C20" s="5" t="s">
        <v>15</v>
      </c>
      <c r="D20" s="5">
        <v>1</v>
      </c>
      <c r="E20" s="1">
        <v>75</v>
      </c>
      <c r="F20" s="6">
        <f t="shared" si="0"/>
        <v>75</v>
      </c>
      <c r="G20" s="7">
        <v>1</v>
      </c>
      <c r="H20" s="1">
        <v>75</v>
      </c>
      <c r="I20" s="6">
        <f t="shared" si="1"/>
        <v>75</v>
      </c>
      <c r="J20" s="8">
        <v>1</v>
      </c>
      <c r="K20" s="1">
        <v>75</v>
      </c>
      <c r="L20" s="6">
        <f t="shared" si="7"/>
        <v>75</v>
      </c>
      <c r="M20" s="8">
        <v>1</v>
      </c>
      <c r="N20" s="1">
        <v>75</v>
      </c>
      <c r="O20" s="6">
        <f t="shared" si="3"/>
        <v>75</v>
      </c>
      <c r="P20" s="8">
        <v>1</v>
      </c>
      <c r="Q20" s="1">
        <v>75</v>
      </c>
      <c r="R20" s="6">
        <f t="shared" si="4"/>
        <v>75</v>
      </c>
      <c r="S20" s="8">
        <v>1</v>
      </c>
      <c r="T20" s="1">
        <v>75</v>
      </c>
      <c r="U20" s="6">
        <f t="shared" si="5"/>
        <v>75</v>
      </c>
      <c r="V20" s="2">
        <v>2</v>
      </c>
      <c r="W20" s="1">
        <v>75</v>
      </c>
      <c r="X20" s="6">
        <f t="shared" si="6"/>
        <v>150</v>
      </c>
      <c r="Y20" s="9" t="s">
        <v>81</v>
      </c>
      <c r="Z20" s="33">
        <f t="shared" si="8"/>
        <v>6.25</v>
      </c>
      <c r="AA20" s="33">
        <f t="shared" si="9"/>
        <v>4.6875</v>
      </c>
      <c r="AB20" s="33">
        <f t="shared" si="10"/>
        <v>3.75</v>
      </c>
      <c r="AC20" s="33">
        <f t="shared" si="11"/>
        <v>3.125</v>
      </c>
      <c r="AD20" s="33">
        <f t="shared" si="12"/>
        <v>2.6785714285714284</v>
      </c>
      <c r="AE20" s="33">
        <f t="shared" si="13"/>
        <v>2.34375</v>
      </c>
      <c r="AF20" s="33">
        <f t="shared" si="14"/>
        <v>4.166666666666667</v>
      </c>
    </row>
    <row r="21" spans="2:32" ht="18" customHeight="1" x14ac:dyDescent="0.2">
      <c r="B21" s="7">
        <v>16</v>
      </c>
      <c r="C21" s="5" t="s">
        <v>15</v>
      </c>
      <c r="D21" s="5">
        <v>0</v>
      </c>
      <c r="E21" s="1">
        <v>60</v>
      </c>
      <c r="F21" s="6">
        <f t="shared" ref="F21" si="28">D21*E21</f>
        <v>0</v>
      </c>
      <c r="G21" s="7">
        <v>0</v>
      </c>
      <c r="H21" s="1">
        <v>60</v>
      </c>
      <c r="I21" s="6">
        <f t="shared" ref="I21" si="29">G21*H21</f>
        <v>0</v>
      </c>
      <c r="J21" s="8">
        <v>0</v>
      </c>
      <c r="K21" s="1">
        <v>60</v>
      </c>
      <c r="L21" s="6">
        <f t="shared" ref="L21" si="30">J21*K21</f>
        <v>0</v>
      </c>
      <c r="M21" s="8">
        <v>1</v>
      </c>
      <c r="N21" s="1">
        <v>60</v>
      </c>
      <c r="O21" s="6">
        <f t="shared" ref="O21" si="31">M21*N21</f>
        <v>60</v>
      </c>
      <c r="P21" s="8">
        <v>1</v>
      </c>
      <c r="Q21" s="1">
        <v>60</v>
      </c>
      <c r="R21" s="6">
        <f t="shared" ref="R21" si="32">P21*Q21</f>
        <v>60</v>
      </c>
      <c r="S21" s="8">
        <v>1</v>
      </c>
      <c r="T21" s="1">
        <v>60</v>
      </c>
      <c r="U21" s="6">
        <f t="shared" ref="U21" si="33">S21*T21</f>
        <v>60</v>
      </c>
      <c r="V21" s="2">
        <v>1</v>
      </c>
      <c r="W21" s="1">
        <v>60</v>
      </c>
      <c r="X21" s="6">
        <f t="shared" si="6"/>
        <v>60</v>
      </c>
      <c r="Y21" s="9"/>
      <c r="Z21" s="33"/>
      <c r="AA21" s="33"/>
      <c r="AB21" s="33"/>
      <c r="AC21" s="33"/>
      <c r="AD21" s="33"/>
      <c r="AE21" s="33"/>
      <c r="AF21" s="33"/>
    </row>
    <row r="22" spans="2:32" ht="18" customHeight="1" x14ac:dyDescent="0.2">
      <c r="B22" s="7">
        <v>17</v>
      </c>
      <c r="C22" s="5" t="s">
        <v>16</v>
      </c>
      <c r="D22" s="5">
        <v>1</v>
      </c>
      <c r="E22" s="1">
        <v>60</v>
      </c>
      <c r="F22" s="6">
        <f t="shared" si="0"/>
        <v>60</v>
      </c>
      <c r="G22" s="7">
        <v>1</v>
      </c>
      <c r="H22" s="1">
        <v>60</v>
      </c>
      <c r="I22" s="6">
        <f t="shared" si="1"/>
        <v>60</v>
      </c>
      <c r="J22" s="8">
        <v>1</v>
      </c>
      <c r="K22" s="1">
        <v>60</v>
      </c>
      <c r="L22" s="6">
        <f t="shared" si="7"/>
        <v>60</v>
      </c>
      <c r="M22" s="8">
        <v>1</v>
      </c>
      <c r="N22" s="1">
        <v>60</v>
      </c>
      <c r="O22" s="6">
        <f t="shared" si="3"/>
        <v>60</v>
      </c>
      <c r="P22" s="8">
        <v>1</v>
      </c>
      <c r="Q22" s="1">
        <v>60</v>
      </c>
      <c r="R22" s="6">
        <f t="shared" si="4"/>
        <v>60</v>
      </c>
      <c r="S22" s="8">
        <v>1</v>
      </c>
      <c r="T22" s="1">
        <v>60</v>
      </c>
      <c r="U22" s="6">
        <f t="shared" si="5"/>
        <v>60</v>
      </c>
      <c r="V22" s="2">
        <v>1</v>
      </c>
      <c r="W22" s="1">
        <v>60</v>
      </c>
      <c r="X22" s="6">
        <f t="shared" si="6"/>
        <v>60</v>
      </c>
      <c r="Y22" s="9" t="s">
        <v>82</v>
      </c>
      <c r="Z22" s="33">
        <f t="shared" si="8"/>
        <v>5</v>
      </c>
      <c r="AA22" s="33">
        <f t="shared" si="9"/>
        <v>3.75</v>
      </c>
      <c r="AB22" s="33">
        <f t="shared" si="10"/>
        <v>3</v>
      </c>
      <c r="AC22" s="33">
        <f t="shared" si="11"/>
        <v>2.5</v>
      </c>
      <c r="AD22" s="33">
        <f t="shared" si="12"/>
        <v>2.1428571428571428</v>
      </c>
      <c r="AE22" s="33">
        <f t="shared" si="13"/>
        <v>1.875</v>
      </c>
      <c r="AF22" s="33">
        <f t="shared" si="14"/>
        <v>1.6666666666666667</v>
      </c>
    </row>
    <row r="23" spans="2:32" ht="18" customHeight="1" x14ac:dyDescent="0.2">
      <c r="B23" s="7">
        <v>18</v>
      </c>
      <c r="C23" s="5" t="s">
        <v>106</v>
      </c>
      <c r="D23" s="5">
        <v>1</v>
      </c>
      <c r="E23" s="1">
        <v>60</v>
      </c>
      <c r="F23" s="6">
        <f t="shared" si="0"/>
        <v>60</v>
      </c>
      <c r="G23" s="7">
        <v>1</v>
      </c>
      <c r="H23" s="1">
        <v>75</v>
      </c>
      <c r="I23" s="6">
        <f>G23*H23</f>
        <v>75</v>
      </c>
      <c r="J23" s="8">
        <v>1</v>
      </c>
      <c r="K23" s="1">
        <v>90</v>
      </c>
      <c r="L23" s="6">
        <f t="shared" si="7"/>
        <v>90</v>
      </c>
      <c r="M23" s="8">
        <v>1</v>
      </c>
      <c r="N23" s="1">
        <v>105</v>
      </c>
      <c r="O23" s="6">
        <f t="shared" si="3"/>
        <v>105</v>
      </c>
      <c r="P23" s="8">
        <v>1</v>
      </c>
      <c r="Q23" s="1">
        <v>120</v>
      </c>
      <c r="R23" s="6">
        <f t="shared" si="4"/>
        <v>120</v>
      </c>
      <c r="S23" s="8">
        <v>1</v>
      </c>
      <c r="T23" s="1">
        <v>135</v>
      </c>
      <c r="U23" s="6">
        <f t="shared" si="5"/>
        <v>135</v>
      </c>
      <c r="V23" s="2">
        <v>1</v>
      </c>
      <c r="W23" s="1">
        <v>150</v>
      </c>
      <c r="X23" s="6">
        <f t="shared" si="6"/>
        <v>150</v>
      </c>
      <c r="Y23" s="9" t="s">
        <v>107</v>
      </c>
      <c r="Z23" s="33">
        <f t="shared" si="8"/>
        <v>5</v>
      </c>
      <c r="AA23" s="33">
        <f t="shared" si="9"/>
        <v>4.6875</v>
      </c>
      <c r="AB23" s="33">
        <f t="shared" si="10"/>
        <v>4.5</v>
      </c>
      <c r="AC23" s="33">
        <f t="shared" si="11"/>
        <v>4.375</v>
      </c>
      <c r="AD23" s="33">
        <f t="shared" si="12"/>
        <v>4.2857142857142856</v>
      </c>
      <c r="AE23" s="33">
        <f t="shared" si="13"/>
        <v>4.21875</v>
      </c>
      <c r="AF23" s="33">
        <f t="shared" si="14"/>
        <v>4.166666666666667</v>
      </c>
    </row>
    <row r="24" spans="2:32" ht="18" customHeight="1" x14ac:dyDescent="0.2">
      <c r="B24" s="7">
        <v>19</v>
      </c>
      <c r="C24" s="5" t="s">
        <v>17</v>
      </c>
      <c r="D24" s="5">
        <v>1</v>
      </c>
      <c r="E24" s="1">
        <v>20</v>
      </c>
      <c r="F24" s="6">
        <f t="shared" si="0"/>
        <v>20</v>
      </c>
      <c r="G24" s="7">
        <v>1</v>
      </c>
      <c r="H24" s="1">
        <v>20</v>
      </c>
      <c r="I24" s="6">
        <f t="shared" si="1"/>
        <v>20</v>
      </c>
      <c r="J24" s="8">
        <v>1</v>
      </c>
      <c r="K24" s="1">
        <v>20</v>
      </c>
      <c r="L24" s="6">
        <f t="shared" si="7"/>
        <v>20</v>
      </c>
      <c r="M24" s="8">
        <v>2</v>
      </c>
      <c r="N24" s="1">
        <v>20</v>
      </c>
      <c r="O24" s="6">
        <f t="shared" si="3"/>
        <v>40</v>
      </c>
      <c r="P24" s="8">
        <v>2</v>
      </c>
      <c r="Q24" s="1">
        <v>20</v>
      </c>
      <c r="R24" s="6">
        <f t="shared" si="4"/>
        <v>40</v>
      </c>
      <c r="S24" s="8">
        <v>2</v>
      </c>
      <c r="T24" s="1">
        <v>20</v>
      </c>
      <c r="U24" s="6">
        <f t="shared" si="5"/>
        <v>40</v>
      </c>
      <c r="V24" s="2">
        <v>3</v>
      </c>
      <c r="W24" s="1">
        <v>20</v>
      </c>
      <c r="X24" s="6">
        <f t="shared" si="6"/>
        <v>60</v>
      </c>
      <c r="Y24" s="9" t="s">
        <v>108</v>
      </c>
    </row>
    <row r="25" spans="2:32" ht="18" customHeight="1" x14ac:dyDescent="0.2">
      <c r="B25" s="5">
        <v>20</v>
      </c>
      <c r="C25" s="5" t="s">
        <v>28</v>
      </c>
      <c r="D25" s="5">
        <v>1</v>
      </c>
      <c r="E25" s="1">
        <v>20</v>
      </c>
      <c r="F25" s="6">
        <f t="shared" si="0"/>
        <v>20</v>
      </c>
      <c r="G25" s="7">
        <v>1</v>
      </c>
      <c r="H25" s="1">
        <v>20</v>
      </c>
      <c r="I25" s="6">
        <f t="shared" si="1"/>
        <v>20</v>
      </c>
      <c r="J25" s="8">
        <v>1</v>
      </c>
      <c r="K25" s="1">
        <v>20</v>
      </c>
      <c r="L25" s="6">
        <f t="shared" si="7"/>
        <v>20</v>
      </c>
      <c r="M25" s="8">
        <v>1</v>
      </c>
      <c r="N25" s="1">
        <v>20</v>
      </c>
      <c r="O25" s="6">
        <f t="shared" si="3"/>
        <v>20</v>
      </c>
      <c r="P25" s="8">
        <v>1</v>
      </c>
      <c r="Q25" s="1">
        <v>20</v>
      </c>
      <c r="R25" s="6">
        <f t="shared" si="4"/>
        <v>20</v>
      </c>
      <c r="S25" s="8">
        <v>1</v>
      </c>
      <c r="T25" s="1">
        <v>20</v>
      </c>
      <c r="U25" s="6">
        <f t="shared" si="5"/>
        <v>20</v>
      </c>
      <c r="V25" s="2">
        <v>1</v>
      </c>
      <c r="W25" s="1">
        <v>20</v>
      </c>
      <c r="X25" s="6">
        <f t="shared" si="6"/>
        <v>20</v>
      </c>
      <c r="Y25" s="9" t="s">
        <v>83</v>
      </c>
      <c r="Z25" s="33">
        <f>F25/$D$3</f>
        <v>1.6666666666666667</v>
      </c>
      <c r="AA25" s="33">
        <f>I25/$G$3</f>
        <v>1.25</v>
      </c>
      <c r="AB25" s="33">
        <f>L25/$J$3</f>
        <v>1</v>
      </c>
      <c r="AC25" s="33">
        <f>O25/$M$3</f>
        <v>0.83333333333333337</v>
      </c>
      <c r="AD25" s="33">
        <f>R25/$P$3</f>
        <v>0.7142857142857143</v>
      </c>
      <c r="AE25" s="33">
        <f>U25/$S$3</f>
        <v>0.625</v>
      </c>
      <c r="AF25" s="33">
        <f>X25/$V$3</f>
        <v>0.55555555555555558</v>
      </c>
    </row>
    <row r="26" spans="2:32" ht="18" customHeight="1" x14ac:dyDescent="0.2">
      <c r="B26" s="7">
        <v>21</v>
      </c>
      <c r="C26" s="5" t="s">
        <v>27</v>
      </c>
      <c r="D26" s="5">
        <v>1</v>
      </c>
      <c r="E26" s="1">
        <v>20</v>
      </c>
      <c r="F26" s="6">
        <f t="shared" ref="F26" si="34">D26*E26</f>
        <v>20</v>
      </c>
      <c r="G26" s="7">
        <v>1</v>
      </c>
      <c r="H26" s="1">
        <v>20</v>
      </c>
      <c r="I26" s="6">
        <f t="shared" ref="I26" si="35">G26*H26</f>
        <v>20</v>
      </c>
      <c r="J26" s="8">
        <v>2</v>
      </c>
      <c r="K26" s="1">
        <v>20</v>
      </c>
      <c r="L26" s="6">
        <f t="shared" ref="L26" si="36">J26*K26</f>
        <v>40</v>
      </c>
      <c r="M26" s="8">
        <v>2</v>
      </c>
      <c r="N26" s="1">
        <v>20</v>
      </c>
      <c r="O26" s="6">
        <f t="shared" ref="O26" si="37">M26*N26</f>
        <v>40</v>
      </c>
      <c r="P26" s="8">
        <v>2</v>
      </c>
      <c r="Q26" s="1">
        <v>20</v>
      </c>
      <c r="R26" s="6">
        <f t="shared" ref="R26" si="38">P26*Q26</f>
        <v>40</v>
      </c>
      <c r="S26" s="8">
        <v>2</v>
      </c>
      <c r="T26" s="1">
        <v>20</v>
      </c>
      <c r="U26" s="6">
        <f t="shared" ref="U26" si="39">S26*T26</f>
        <v>40</v>
      </c>
      <c r="V26" s="2">
        <v>3</v>
      </c>
      <c r="W26" s="1">
        <v>20</v>
      </c>
      <c r="X26" s="6">
        <f t="shared" ref="X26" si="40">V26*W26</f>
        <v>60</v>
      </c>
      <c r="Y26" s="10"/>
    </row>
    <row r="27" spans="2:32" ht="18" customHeight="1" x14ac:dyDescent="0.25">
      <c r="B27" s="70" t="s">
        <v>31</v>
      </c>
      <c r="C27" s="71"/>
      <c r="D27" s="71"/>
      <c r="E27" s="71"/>
      <c r="F27" s="71"/>
      <c r="G27" s="71"/>
      <c r="H27" s="71"/>
      <c r="I27" s="71"/>
      <c r="J27" s="71"/>
      <c r="K27" s="71"/>
      <c r="L27" s="71"/>
      <c r="M27" s="71"/>
      <c r="N27" s="71"/>
      <c r="O27" s="71"/>
      <c r="P27" s="71"/>
      <c r="Q27" s="71"/>
      <c r="R27" s="71"/>
      <c r="S27" s="71"/>
      <c r="T27" s="71"/>
      <c r="U27" s="71"/>
      <c r="V27" s="71"/>
      <c r="W27" s="71"/>
      <c r="X27" s="71"/>
      <c r="Y27" s="72"/>
    </row>
    <row r="28" spans="2:32" ht="18" customHeight="1" x14ac:dyDescent="0.2">
      <c r="B28" s="7">
        <v>22</v>
      </c>
      <c r="C28" s="12" t="s">
        <v>55</v>
      </c>
      <c r="D28" s="5">
        <v>1</v>
      </c>
      <c r="E28" s="1">
        <v>0</v>
      </c>
      <c r="F28" s="6">
        <f>D28*E28</f>
        <v>0</v>
      </c>
      <c r="G28" s="5">
        <v>1</v>
      </c>
      <c r="H28" s="1">
        <v>0</v>
      </c>
      <c r="I28" s="6">
        <f>G28*H28</f>
        <v>0</v>
      </c>
      <c r="J28" s="5">
        <v>1</v>
      </c>
      <c r="K28" s="1">
        <v>0</v>
      </c>
      <c r="L28" s="6">
        <f>J28*K28</f>
        <v>0</v>
      </c>
      <c r="M28" s="5">
        <v>1</v>
      </c>
      <c r="N28" s="1">
        <v>0</v>
      </c>
      <c r="O28" s="6">
        <f>M28*N28</f>
        <v>0</v>
      </c>
      <c r="P28" s="5">
        <v>1</v>
      </c>
      <c r="Q28" s="1">
        <v>0</v>
      </c>
      <c r="R28" s="6">
        <f>P28*Q28</f>
        <v>0</v>
      </c>
      <c r="S28" s="5">
        <v>1</v>
      </c>
      <c r="T28" s="1">
        <v>0</v>
      </c>
      <c r="U28" s="6">
        <f>S28*T28</f>
        <v>0</v>
      </c>
      <c r="V28" s="5">
        <v>1</v>
      </c>
      <c r="W28" s="1">
        <v>0</v>
      </c>
      <c r="X28" s="6">
        <f>V28*W28</f>
        <v>0</v>
      </c>
      <c r="Y28" s="9" t="s">
        <v>119</v>
      </c>
    </row>
    <row r="29" spans="2:32" ht="18" customHeight="1" x14ac:dyDescent="0.2">
      <c r="B29" s="12">
        <v>23</v>
      </c>
      <c r="C29" s="12" t="s">
        <v>118</v>
      </c>
      <c r="D29" s="5">
        <v>1</v>
      </c>
      <c r="E29" s="1">
        <v>345</v>
      </c>
      <c r="F29" s="6">
        <f t="shared" si="0"/>
        <v>345</v>
      </c>
      <c r="G29" s="7">
        <v>1</v>
      </c>
      <c r="H29" s="1">
        <v>345</v>
      </c>
      <c r="I29" s="6">
        <f t="shared" si="1"/>
        <v>345</v>
      </c>
      <c r="J29" s="8">
        <v>1</v>
      </c>
      <c r="K29" s="1">
        <v>345</v>
      </c>
      <c r="L29" s="6">
        <f t="shared" si="7"/>
        <v>345</v>
      </c>
      <c r="M29" s="8">
        <v>1</v>
      </c>
      <c r="N29" s="1">
        <v>345</v>
      </c>
      <c r="O29" s="6">
        <f t="shared" si="3"/>
        <v>345</v>
      </c>
      <c r="P29" s="8">
        <v>1</v>
      </c>
      <c r="Q29" s="1">
        <v>345</v>
      </c>
      <c r="R29" s="6">
        <f t="shared" si="4"/>
        <v>345</v>
      </c>
      <c r="S29" s="8">
        <v>1</v>
      </c>
      <c r="T29" s="1">
        <v>440</v>
      </c>
      <c r="U29" s="6">
        <f t="shared" ref="U29" si="41">S29*T29</f>
        <v>440</v>
      </c>
      <c r="V29" s="2">
        <v>1</v>
      </c>
      <c r="W29" s="1">
        <v>440</v>
      </c>
      <c r="X29" s="6">
        <f t="shared" si="6"/>
        <v>440</v>
      </c>
      <c r="Y29" s="13" t="s">
        <v>117</v>
      </c>
      <c r="Z29" s="33">
        <f>F29/$D$3</f>
        <v>28.75</v>
      </c>
      <c r="AA29" s="33">
        <f>I29/$G$3</f>
        <v>21.5625</v>
      </c>
      <c r="AB29" s="33">
        <f>L29/$J$3</f>
        <v>17.25</v>
      </c>
      <c r="AC29" s="33">
        <f>O29/$M$3</f>
        <v>14.375</v>
      </c>
      <c r="AD29" s="33">
        <f>R29/$P$3</f>
        <v>12.321428571428571</v>
      </c>
      <c r="AE29" s="33">
        <f>U29/$S$3</f>
        <v>13.75</v>
      </c>
      <c r="AF29" s="33">
        <f>X29/$V$3</f>
        <v>12.222222222222221</v>
      </c>
    </row>
    <row r="30" spans="2:32" ht="18" customHeight="1" x14ac:dyDescent="0.2">
      <c r="B30" s="12">
        <v>24</v>
      </c>
      <c r="C30" s="11" t="s">
        <v>109</v>
      </c>
      <c r="D30" s="5">
        <v>1</v>
      </c>
      <c r="E30" s="1">
        <v>40</v>
      </c>
      <c r="F30" s="6">
        <f t="shared" si="0"/>
        <v>40</v>
      </c>
      <c r="G30" s="5">
        <v>1</v>
      </c>
      <c r="H30" s="1">
        <v>40</v>
      </c>
      <c r="I30" s="6">
        <f t="shared" si="1"/>
        <v>40</v>
      </c>
      <c r="J30" s="5">
        <v>1</v>
      </c>
      <c r="K30" s="1">
        <v>40</v>
      </c>
      <c r="L30" s="6">
        <f t="shared" si="7"/>
        <v>40</v>
      </c>
      <c r="M30" s="5">
        <v>1</v>
      </c>
      <c r="N30" s="1">
        <v>40</v>
      </c>
      <c r="O30" s="6">
        <f t="shared" si="3"/>
        <v>40</v>
      </c>
      <c r="P30" s="5">
        <v>1</v>
      </c>
      <c r="Q30" s="1">
        <v>40</v>
      </c>
      <c r="R30" s="6">
        <f t="shared" si="4"/>
        <v>40</v>
      </c>
      <c r="S30" s="5">
        <v>1</v>
      </c>
      <c r="T30" s="1">
        <v>40</v>
      </c>
      <c r="U30" s="6">
        <f t="shared" si="5"/>
        <v>40</v>
      </c>
      <c r="V30" s="5">
        <v>1</v>
      </c>
      <c r="W30" s="1">
        <v>40</v>
      </c>
      <c r="X30" s="6">
        <f t="shared" si="6"/>
        <v>40</v>
      </c>
      <c r="Y30" s="13"/>
      <c r="Z30" s="33"/>
      <c r="AA30" s="33"/>
      <c r="AB30" s="33"/>
      <c r="AC30" s="33"/>
      <c r="AD30" s="33"/>
      <c r="AE30" s="33"/>
      <c r="AF30" s="33"/>
    </row>
    <row r="31" spans="2:32" ht="18" customHeight="1" x14ac:dyDescent="0.2">
      <c r="B31" s="7">
        <v>25</v>
      </c>
      <c r="C31" s="12" t="s">
        <v>18</v>
      </c>
      <c r="D31" s="5">
        <v>1</v>
      </c>
      <c r="E31" s="1">
        <v>80</v>
      </c>
      <c r="F31" s="6">
        <f t="shared" si="0"/>
        <v>80</v>
      </c>
      <c r="G31" s="7">
        <v>1</v>
      </c>
      <c r="H31" s="1">
        <v>80</v>
      </c>
      <c r="I31" s="6">
        <f>G31*H31</f>
        <v>80</v>
      </c>
      <c r="J31" s="8">
        <v>1</v>
      </c>
      <c r="K31" s="1">
        <v>90</v>
      </c>
      <c r="L31" s="6">
        <f t="shared" si="7"/>
        <v>90</v>
      </c>
      <c r="M31" s="8">
        <v>1</v>
      </c>
      <c r="N31" s="1">
        <v>90</v>
      </c>
      <c r="O31" s="6">
        <f t="shared" si="3"/>
        <v>90</v>
      </c>
      <c r="P31" s="8">
        <v>1</v>
      </c>
      <c r="Q31" s="1">
        <v>90</v>
      </c>
      <c r="R31" s="6">
        <f t="shared" si="4"/>
        <v>90</v>
      </c>
      <c r="S31" s="8">
        <v>1</v>
      </c>
      <c r="T31" s="1">
        <v>100</v>
      </c>
      <c r="U31" s="6">
        <f t="shared" si="5"/>
        <v>100</v>
      </c>
      <c r="V31" s="2">
        <v>1</v>
      </c>
      <c r="W31" s="1">
        <v>100</v>
      </c>
      <c r="X31" s="6">
        <f t="shared" si="6"/>
        <v>100</v>
      </c>
      <c r="Y31" s="9" t="s">
        <v>51</v>
      </c>
      <c r="Z31" s="33">
        <f>F31/$D$3</f>
        <v>6.666666666666667</v>
      </c>
      <c r="AA31" s="33">
        <f>I31/$G$3</f>
        <v>5</v>
      </c>
      <c r="AB31" s="33">
        <f>L31/$J$3</f>
        <v>4.5</v>
      </c>
      <c r="AC31" s="33">
        <f>O31/$M$3</f>
        <v>3.75</v>
      </c>
      <c r="AD31" s="33">
        <f>R31/$P$3</f>
        <v>3.2142857142857144</v>
      </c>
      <c r="AE31" s="33">
        <f>U31/$S$3</f>
        <v>3.125</v>
      </c>
      <c r="AF31" s="33">
        <f>X31/$V$3</f>
        <v>2.7777777777777777</v>
      </c>
    </row>
    <row r="32" spans="2:32" ht="18" customHeight="1" x14ac:dyDescent="0.2">
      <c r="B32" s="7">
        <v>26</v>
      </c>
      <c r="C32" s="12" t="s">
        <v>19</v>
      </c>
      <c r="D32" s="5">
        <v>1</v>
      </c>
      <c r="E32" s="1">
        <v>80</v>
      </c>
      <c r="F32" s="6">
        <f t="shared" si="0"/>
        <v>80</v>
      </c>
      <c r="G32" s="5">
        <v>1</v>
      </c>
      <c r="H32" s="1">
        <v>80</v>
      </c>
      <c r="I32" s="6">
        <f t="shared" si="1"/>
        <v>80</v>
      </c>
      <c r="J32" s="5">
        <v>1</v>
      </c>
      <c r="K32" s="1">
        <v>90</v>
      </c>
      <c r="L32" s="6">
        <f t="shared" si="7"/>
        <v>90</v>
      </c>
      <c r="M32" s="5">
        <v>1</v>
      </c>
      <c r="N32" s="1">
        <v>90</v>
      </c>
      <c r="O32" s="6">
        <f t="shared" si="3"/>
        <v>90</v>
      </c>
      <c r="P32" s="5">
        <v>1</v>
      </c>
      <c r="Q32" s="1">
        <v>90</v>
      </c>
      <c r="R32" s="6">
        <f t="shared" si="4"/>
        <v>90</v>
      </c>
      <c r="S32" s="5">
        <v>1</v>
      </c>
      <c r="T32" s="1">
        <v>100</v>
      </c>
      <c r="U32" s="6">
        <f t="shared" si="5"/>
        <v>100</v>
      </c>
      <c r="V32" s="5">
        <v>1</v>
      </c>
      <c r="W32" s="1">
        <v>100</v>
      </c>
      <c r="X32" s="6">
        <f t="shared" si="6"/>
        <v>100</v>
      </c>
      <c r="Y32" s="9" t="s">
        <v>78</v>
      </c>
    </row>
    <row r="33" spans="2:25" ht="18" customHeight="1" x14ac:dyDescent="0.2">
      <c r="B33" s="7">
        <v>27</v>
      </c>
      <c r="C33" s="12" t="s">
        <v>4</v>
      </c>
      <c r="D33" s="5">
        <v>1</v>
      </c>
      <c r="E33" s="1">
        <v>150</v>
      </c>
      <c r="F33" s="6">
        <f t="shared" si="0"/>
        <v>150</v>
      </c>
      <c r="G33" s="7">
        <v>1</v>
      </c>
      <c r="H33" s="1">
        <v>150</v>
      </c>
      <c r="I33" s="6">
        <f t="shared" si="1"/>
        <v>150</v>
      </c>
      <c r="J33" s="8">
        <v>1</v>
      </c>
      <c r="K33" s="1">
        <v>150</v>
      </c>
      <c r="L33" s="6">
        <f t="shared" si="7"/>
        <v>150</v>
      </c>
      <c r="M33" s="8">
        <v>1</v>
      </c>
      <c r="N33" s="1">
        <v>150</v>
      </c>
      <c r="O33" s="6">
        <f t="shared" si="3"/>
        <v>150</v>
      </c>
      <c r="P33" s="8">
        <v>1</v>
      </c>
      <c r="Q33" s="1">
        <v>180</v>
      </c>
      <c r="R33" s="6">
        <f t="shared" si="4"/>
        <v>180</v>
      </c>
      <c r="S33" s="8">
        <v>1</v>
      </c>
      <c r="T33" s="1">
        <v>180</v>
      </c>
      <c r="U33" s="6">
        <f t="shared" si="5"/>
        <v>180</v>
      </c>
      <c r="V33" s="2">
        <v>1</v>
      </c>
      <c r="W33" s="1">
        <v>180</v>
      </c>
      <c r="X33" s="6">
        <f t="shared" si="6"/>
        <v>180</v>
      </c>
      <c r="Y33" s="9" t="s">
        <v>56</v>
      </c>
    </row>
    <row r="34" spans="2:25" ht="18" customHeight="1" x14ac:dyDescent="0.2">
      <c r="B34" s="7">
        <v>28</v>
      </c>
      <c r="C34" s="12" t="s">
        <v>5</v>
      </c>
      <c r="D34" s="5">
        <v>1</v>
      </c>
      <c r="E34" s="1">
        <v>80</v>
      </c>
      <c r="F34" s="6">
        <f t="shared" si="0"/>
        <v>80</v>
      </c>
      <c r="G34" s="7">
        <v>1</v>
      </c>
      <c r="H34" s="1">
        <v>80</v>
      </c>
      <c r="I34" s="6">
        <f t="shared" si="1"/>
        <v>80</v>
      </c>
      <c r="J34" s="8">
        <v>1</v>
      </c>
      <c r="K34" s="1">
        <v>90</v>
      </c>
      <c r="L34" s="6">
        <f t="shared" si="7"/>
        <v>90</v>
      </c>
      <c r="M34" s="8">
        <v>1</v>
      </c>
      <c r="N34" s="1">
        <v>90</v>
      </c>
      <c r="O34" s="6">
        <f t="shared" si="3"/>
        <v>90</v>
      </c>
      <c r="P34" s="8">
        <v>1</v>
      </c>
      <c r="Q34" s="1">
        <v>90</v>
      </c>
      <c r="R34" s="6">
        <f t="shared" si="4"/>
        <v>90</v>
      </c>
      <c r="S34" s="8">
        <v>1</v>
      </c>
      <c r="T34" s="1">
        <v>100</v>
      </c>
      <c r="U34" s="6">
        <f t="shared" si="5"/>
        <v>100</v>
      </c>
      <c r="V34" s="2">
        <v>1</v>
      </c>
      <c r="W34" s="1">
        <v>100</v>
      </c>
      <c r="X34" s="6">
        <f t="shared" si="6"/>
        <v>100</v>
      </c>
      <c r="Y34" s="9" t="s">
        <v>52</v>
      </c>
    </row>
    <row r="35" spans="2:25" ht="18" customHeight="1" x14ac:dyDescent="0.2">
      <c r="B35" s="7">
        <v>29</v>
      </c>
      <c r="C35" s="12" t="s">
        <v>6</v>
      </c>
      <c r="D35" s="5">
        <v>1</v>
      </c>
      <c r="E35" s="1">
        <v>100</v>
      </c>
      <c r="F35" s="6">
        <f t="shared" si="0"/>
        <v>100</v>
      </c>
      <c r="G35" s="7">
        <v>1</v>
      </c>
      <c r="H35" s="1">
        <v>100</v>
      </c>
      <c r="I35" s="6">
        <f t="shared" si="1"/>
        <v>100</v>
      </c>
      <c r="J35" s="8">
        <v>1</v>
      </c>
      <c r="K35" s="1">
        <v>110</v>
      </c>
      <c r="L35" s="6">
        <f t="shared" si="7"/>
        <v>110</v>
      </c>
      <c r="M35" s="8">
        <v>1</v>
      </c>
      <c r="N35" s="1">
        <v>110</v>
      </c>
      <c r="O35" s="6">
        <f t="shared" si="3"/>
        <v>110</v>
      </c>
      <c r="P35" s="8">
        <v>1</v>
      </c>
      <c r="Q35" s="1">
        <v>110</v>
      </c>
      <c r="R35" s="6">
        <f t="shared" si="4"/>
        <v>110</v>
      </c>
      <c r="S35" s="8">
        <v>1</v>
      </c>
      <c r="T35" s="1">
        <v>120</v>
      </c>
      <c r="U35" s="6">
        <f t="shared" si="5"/>
        <v>120</v>
      </c>
      <c r="V35" s="2">
        <v>1</v>
      </c>
      <c r="W35" s="1">
        <v>120</v>
      </c>
      <c r="X35" s="6">
        <f t="shared" si="6"/>
        <v>120</v>
      </c>
      <c r="Y35" s="9" t="s">
        <v>79</v>
      </c>
    </row>
    <row r="36" spans="2:25" ht="18" customHeight="1" x14ac:dyDescent="0.2">
      <c r="B36" s="7">
        <v>30</v>
      </c>
      <c r="C36" s="12" t="s">
        <v>7</v>
      </c>
      <c r="D36" s="37">
        <v>1</v>
      </c>
      <c r="E36" s="1">
        <v>150</v>
      </c>
      <c r="F36" s="6">
        <f t="shared" si="0"/>
        <v>150</v>
      </c>
      <c r="G36" s="38">
        <v>1</v>
      </c>
      <c r="H36" s="1">
        <v>150</v>
      </c>
      <c r="I36" s="3">
        <f t="shared" si="1"/>
        <v>150</v>
      </c>
      <c r="J36" s="38">
        <v>1</v>
      </c>
      <c r="K36" s="1">
        <v>180</v>
      </c>
      <c r="L36" s="3">
        <f t="shared" si="7"/>
        <v>180</v>
      </c>
      <c r="M36" s="8">
        <v>1</v>
      </c>
      <c r="N36" s="1">
        <v>180</v>
      </c>
      <c r="O36" s="6">
        <f t="shared" si="3"/>
        <v>180</v>
      </c>
      <c r="P36" s="38">
        <v>1</v>
      </c>
      <c r="Q36" s="1">
        <v>180</v>
      </c>
      <c r="R36" s="3">
        <f t="shared" si="4"/>
        <v>180</v>
      </c>
      <c r="S36" s="38">
        <v>1</v>
      </c>
      <c r="T36" s="1">
        <v>210</v>
      </c>
      <c r="U36" s="3">
        <f t="shared" si="5"/>
        <v>210</v>
      </c>
      <c r="V36" s="38">
        <v>1</v>
      </c>
      <c r="W36" s="1">
        <v>210</v>
      </c>
      <c r="X36" s="3">
        <f t="shared" si="6"/>
        <v>210</v>
      </c>
      <c r="Y36" s="9" t="s">
        <v>85</v>
      </c>
    </row>
    <row r="37" spans="2:25" ht="18" customHeight="1" x14ac:dyDescent="0.2">
      <c r="B37" s="7">
        <v>31</v>
      </c>
      <c r="C37" s="5" t="s">
        <v>8</v>
      </c>
      <c r="D37" s="5">
        <v>1</v>
      </c>
      <c r="E37" s="1">
        <v>300</v>
      </c>
      <c r="F37" s="6">
        <f t="shared" si="0"/>
        <v>300</v>
      </c>
      <c r="G37" s="7">
        <v>1</v>
      </c>
      <c r="H37" s="1">
        <v>300</v>
      </c>
      <c r="I37" s="6">
        <f>G37*H37</f>
        <v>300</v>
      </c>
      <c r="J37" s="8">
        <v>1</v>
      </c>
      <c r="K37" s="1">
        <v>400</v>
      </c>
      <c r="L37" s="6">
        <f t="shared" si="7"/>
        <v>400</v>
      </c>
      <c r="M37" s="8">
        <v>1</v>
      </c>
      <c r="N37" s="1">
        <v>400</v>
      </c>
      <c r="O37" s="6">
        <f t="shared" si="3"/>
        <v>400</v>
      </c>
      <c r="P37" s="8">
        <v>1</v>
      </c>
      <c r="Q37" s="1">
        <v>500</v>
      </c>
      <c r="R37" s="6">
        <f t="shared" si="4"/>
        <v>500</v>
      </c>
      <c r="S37" s="8">
        <v>1</v>
      </c>
      <c r="T37" s="1">
        <v>500</v>
      </c>
      <c r="U37" s="6">
        <f t="shared" si="5"/>
        <v>500</v>
      </c>
      <c r="V37" s="2">
        <v>1</v>
      </c>
      <c r="W37" s="1">
        <v>600</v>
      </c>
      <c r="X37" s="6">
        <f t="shared" si="6"/>
        <v>600</v>
      </c>
      <c r="Y37" s="9" t="s">
        <v>122</v>
      </c>
    </row>
    <row r="38" spans="2:25" ht="18" customHeight="1" x14ac:dyDescent="0.2">
      <c r="B38" s="12">
        <v>32</v>
      </c>
      <c r="C38" s="35" t="s">
        <v>9</v>
      </c>
      <c r="D38" s="5">
        <v>1</v>
      </c>
      <c r="E38" s="1">
        <v>100</v>
      </c>
      <c r="F38" s="6">
        <f t="shared" si="0"/>
        <v>100</v>
      </c>
      <c r="G38" s="7">
        <v>1</v>
      </c>
      <c r="H38" s="1">
        <v>100</v>
      </c>
      <c r="I38" s="6">
        <f t="shared" si="1"/>
        <v>100</v>
      </c>
      <c r="J38" s="8">
        <v>1</v>
      </c>
      <c r="K38" s="1">
        <v>100</v>
      </c>
      <c r="L38" s="6">
        <f t="shared" si="7"/>
        <v>100</v>
      </c>
      <c r="M38" s="8">
        <v>1</v>
      </c>
      <c r="N38" s="1">
        <v>100</v>
      </c>
      <c r="O38" s="6">
        <f t="shared" si="3"/>
        <v>100</v>
      </c>
      <c r="P38" s="8">
        <v>1</v>
      </c>
      <c r="Q38" s="1">
        <v>100</v>
      </c>
      <c r="R38" s="6">
        <f t="shared" si="4"/>
        <v>100</v>
      </c>
      <c r="S38" s="8">
        <v>1</v>
      </c>
      <c r="T38" s="1">
        <v>100</v>
      </c>
      <c r="U38" s="6">
        <f t="shared" si="5"/>
        <v>100</v>
      </c>
      <c r="V38" s="2">
        <v>1</v>
      </c>
      <c r="W38" s="1">
        <v>100</v>
      </c>
      <c r="X38" s="6">
        <f t="shared" si="6"/>
        <v>100</v>
      </c>
      <c r="Y38" s="9" t="s">
        <v>94</v>
      </c>
    </row>
    <row r="39" spans="2:25" ht="18" customHeight="1" x14ac:dyDescent="0.2">
      <c r="B39" s="12">
        <v>33</v>
      </c>
      <c r="C39" s="35" t="s">
        <v>10</v>
      </c>
      <c r="D39" s="5">
        <v>1</v>
      </c>
      <c r="E39" s="1">
        <v>100</v>
      </c>
      <c r="F39" s="6">
        <f t="shared" si="0"/>
        <v>100</v>
      </c>
      <c r="G39" s="7">
        <v>1</v>
      </c>
      <c r="H39" s="1">
        <v>100</v>
      </c>
      <c r="I39" s="6">
        <f t="shared" si="1"/>
        <v>100</v>
      </c>
      <c r="J39" s="8">
        <v>1</v>
      </c>
      <c r="K39" s="1">
        <v>100</v>
      </c>
      <c r="L39" s="6">
        <f t="shared" si="7"/>
        <v>100</v>
      </c>
      <c r="M39" s="8">
        <v>1</v>
      </c>
      <c r="N39" s="1">
        <v>100</v>
      </c>
      <c r="O39" s="6">
        <f t="shared" si="3"/>
        <v>100</v>
      </c>
      <c r="P39" s="8">
        <v>1</v>
      </c>
      <c r="Q39" s="1">
        <v>100</v>
      </c>
      <c r="R39" s="6">
        <f t="shared" si="4"/>
        <v>100</v>
      </c>
      <c r="S39" s="8">
        <v>1</v>
      </c>
      <c r="T39" s="1">
        <v>100</v>
      </c>
      <c r="U39" s="6">
        <f t="shared" si="5"/>
        <v>100</v>
      </c>
      <c r="V39" s="2">
        <v>1</v>
      </c>
      <c r="W39" s="1">
        <v>100</v>
      </c>
      <c r="X39" s="6">
        <f t="shared" si="6"/>
        <v>100</v>
      </c>
      <c r="Y39" s="9" t="s">
        <v>94</v>
      </c>
    </row>
    <row r="40" spans="2:25" ht="18" customHeight="1" x14ac:dyDescent="0.2">
      <c r="B40" s="7">
        <v>34</v>
      </c>
      <c r="C40" s="12" t="s">
        <v>54</v>
      </c>
      <c r="D40" s="5">
        <v>1</v>
      </c>
      <c r="E40" s="1">
        <v>60</v>
      </c>
      <c r="F40" s="6">
        <f t="shared" si="0"/>
        <v>60</v>
      </c>
      <c r="G40" s="7">
        <v>1</v>
      </c>
      <c r="H40" s="1">
        <v>60</v>
      </c>
      <c r="I40" s="6">
        <f t="shared" si="1"/>
        <v>60</v>
      </c>
      <c r="J40" s="8">
        <v>1</v>
      </c>
      <c r="K40" s="1">
        <v>60</v>
      </c>
      <c r="L40" s="6">
        <f t="shared" si="7"/>
        <v>60</v>
      </c>
      <c r="M40" s="8">
        <v>1</v>
      </c>
      <c r="N40" s="1">
        <v>60</v>
      </c>
      <c r="O40" s="6">
        <f t="shared" si="3"/>
        <v>60</v>
      </c>
      <c r="P40" s="8">
        <v>1</v>
      </c>
      <c r="Q40" s="1">
        <v>60</v>
      </c>
      <c r="R40" s="6">
        <f t="shared" si="4"/>
        <v>60</v>
      </c>
      <c r="S40" s="8">
        <v>1</v>
      </c>
      <c r="T40" s="1">
        <v>60</v>
      </c>
      <c r="U40" s="6">
        <f t="shared" si="5"/>
        <v>60</v>
      </c>
      <c r="V40" s="2">
        <v>1</v>
      </c>
      <c r="W40" s="1">
        <v>60</v>
      </c>
      <c r="X40" s="6">
        <f t="shared" si="6"/>
        <v>60</v>
      </c>
      <c r="Y40" s="9" t="s">
        <v>53</v>
      </c>
    </row>
    <row r="41" spans="2:25" ht="18" customHeight="1" x14ac:dyDescent="0.25">
      <c r="B41" s="70" t="s">
        <v>32</v>
      </c>
      <c r="C41" s="73"/>
      <c r="D41" s="73"/>
      <c r="E41" s="73"/>
      <c r="F41" s="73"/>
      <c r="G41" s="73"/>
      <c r="H41" s="73"/>
      <c r="I41" s="73"/>
      <c r="J41" s="73"/>
      <c r="K41" s="73"/>
      <c r="L41" s="73"/>
      <c r="M41" s="73"/>
      <c r="N41" s="73"/>
      <c r="O41" s="73"/>
      <c r="P41" s="73"/>
      <c r="Q41" s="73"/>
      <c r="R41" s="73"/>
      <c r="S41" s="73"/>
      <c r="T41" s="73"/>
      <c r="U41" s="73"/>
      <c r="V41" s="74"/>
      <c r="W41" s="74"/>
      <c r="X41" s="74"/>
      <c r="Y41" s="75"/>
    </row>
    <row r="42" spans="2:25" ht="18" customHeight="1" x14ac:dyDescent="0.25">
      <c r="B42" s="39">
        <v>35</v>
      </c>
      <c r="C42" s="40" t="s">
        <v>87</v>
      </c>
      <c r="D42" s="5">
        <v>1</v>
      </c>
      <c r="E42" s="1">
        <v>140</v>
      </c>
      <c r="F42" s="6">
        <f t="shared" si="0"/>
        <v>140</v>
      </c>
      <c r="G42" s="7">
        <v>1</v>
      </c>
      <c r="H42" s="1">
        <v>140</v>
      </c>
      <c r="I42" s="6">
        <f t="shared" si="1"/>
        <v>140</v>
      </c>
      <c r="J42" s="8">
        <v>1</v>
      </c>
      <c r="K42" s="1">
        <v>140</v>
      </c>
      <c r="L42" s="6">
        <f t="shared" si="7"/>
        <v>140</v>
      </c>
      <c r="M42" s="8">
        <v>1</v>
      </c>
      <c r="N42" s="1">
        <v>140</v>
      </c>
      <c r="O42" s="6">
        <f t="shared" si="3"/>
        <v>140</v>
      </c>
      <c r="P42" s="8">
        <v>1</v>
      </c>
      <c r="Q42" s="1">
        <v>140</v>
      </c>
      <c r="R42" s="6">
        <f t="shared" si="4"/>
        <v>140</v>
      </c>
      <c r="S42" s="8">
        <v>1</v>
      </c>
      <c r="T42" s="1">
        <v>140</v>
      </c>
      <c r="U42" s="41">
        <f t="shared" si="5"/>
        <v>140</v>
      </c>
      <c r="V42" s="42">
        <v>1</v>
      </c>
      <c r="W42" s="1">
        <v>140</v>
      </c>
      <c r="X42" s="41">
        <f t="shared" si="6"/>
        <v>140</v>
      </c>
      <c r="Y42" s="43" t="s">
        <v>114</v>
      </c>
    </row>
    <row r="43" spans="2:25" ht="18" customHeight="1" x14ac:dyDescent="0.25">
      <c r="B43" s="39">
        <v>36</v>
      </c>
      <c r="C43" s="40" t="s">
        <v>87</v>
      </c>
      <c r="D43" s="5">
        <v>0</v>
      </c>
      <c r="E43" s="1">
        <v>120</v>
      </c>
      <c r="F43" s="6">
        <f t="shared" ref="F43" si="42">D43*E43</f>
        <v>0</v>
      </c>
      <c r="G43" s="7">
        <v>0</v>
      </c>
      <c r="H43" s="1">
        <v>120</v>
      </c>
      <c r="I43" s="6">
        <f t="shared" ref="I43" si="43">G43*H43</f>
        <v>0</v>
      </c>
      <c r="J43" s="8">
        <v>1</v>
      </c>
      <c r="K43" s="1">
        <v>120</v>
      </c>
      <c r="L43" s="6">
        <f t="shared" ref="L43" si="44">J43*K43</f>
        <v>120</v>
      </c>
      <c r="M43" s="8">
        <v>1</v>
      </c>
      <c r="N43" s="1">
        <v>120</v>
      </c>
      <c r="O43" s="6">
        <f t="shared" ref="O43" si="45">M43*N43</f>
        <v>120</v>
      </c>
      <c r="P43" s="8">
        <v>1</v>
      </c>
      <c r="Q43" s="1">
        <v>120</v>
      </c>
      <c r="R43" s="6">
        <f t="shared" ref="R43" si="46">P43*Q43</f>
        <v>120</v>
      </c>
      <c r="S43" s="8">
        <v>1</v>
      </c>
      <c r="T43" s="1">
        <v>120</v>
      </c>
      <c r="U43" s="41">
        <f t="shared" ref="U43" si="47">S43*T43</f>
        <v>120</v>
      </c>
      <c r="V43" s="42">
        <v>1</v>
      </c>
      <c r="W43" s="1">
        <v>120</v>
      </c>
      <c r="X43" s="41">
        <f t="shared" ref="X43" si="48">V43*W43</f>
        <v>120</v>
      </c>
      <c r="Y43" s="44"/>
    </row>
    <row r="44" spans="2:25" ht="18" customHeight="1" x14ac:dyDescent="0.2">
      <c r="B44" s="39">
        <v>37</v>
      </c>
      <c r="C44" s="10" t="s">
        <v>110</v>
      </c>
      <c r="D44" s="5">
        <v>1</v>
      </c>
      <c r="E44" s="1">
        <v>120</v>
      </c>
      <c r="F44" s="6">
        <f t="shared" si="0"/>
        <v>120</v>
      </c>
      <c r="G44" s="7">
        <v>1</v>
      </c>
      <c r="H44" s="1">
        <v>120</v>
      </c>
      <c r="I44" s="6">
        <f t="shared" si="1"/>
        <v>120</v>
      </c>
      <c r="J44" s="8">
        <v>1</v>
      </c>
      <c r="K44" s="1">
        <v>120</v>
      </c>
      <c r="L44" s="6">
        <f t="shared" si="7"/>
        <v>120</v>
      </c>
      <c r="M44" s="8">
        <v>1</v>
      </c>
      <c r="N44" s="1">
        <v>120</v>
      </c>
      <c r="O44" s="6">
        <f t="shared" si="3"/>
        <v>120</v>
      </c>
      <c r="P44" s="8">
        <v>1</v>
      </c>
      <c r="Q44" s="1">
        <v>120</v>
      </c>
      <c r="R44" s="6">
        <f t="shared" si="4"/>
        <v>120</v>
      </c>
      <c r="S44" s="8">
        <v>1</v>
      </c>
      <c r="T44" s="1">
        <v>120</v>
      </c>
      <c r="U44" s="41">
        <f t="shared" si="5"/>
        <v>120</v>
      </c>
      <c r="V44" s="42">
        <v>1</v>
      </c>
      <c r="W44" s="1">
        <v>120</v>
      </c>
      <c r="X44" s="6">
        <f t="shared" si="6"/>
        <v>120</v>
      </c>
      <c r="Y44" s="10"/>
    </row>
    <row r="45" spans="2:25" ht="18" customHeight="1" x14ac:dyDescent="0.2">
      <c r="B45" s="39">
        <v>38</v>
      </c>
      <c r="C45" s="10" t="s">
        <v>95</v>
      </c>
      <c r="D45" s="5">
        <v>0</v>
      </c>
      <c r="E45" s="1">
        <v>120</v>
      </c>
      <c r="F45" s="6">
        <f t="shared" si="0"/>
        <v>0</v>
      </c>
      <c r="G45" s="7">
        <v>0</v>
      </c>
      <c r="H45" s="1">
        <v>120</v>
      </c>
      <c r="I45" s="6">
        <f t="shared" si="1"/>
        <v>0</v>
      </c>
      <c r="J45" s="8">
        <v>0</v>
      </c>
      <c r="K45" s="1">
        <v>120</v>
      </c>
      <c r="L45" s="6">
        <f t="shared" si="7"/>
        <v>0</v>
      </c>
      <c r="M45" s="8">
        <v>1</v>
      </c>
      <c r="N45" s="1">
        <v>120</v>
      </c>
      <c r="O45" s="6">
        <f t="shared" si="3"/>
        <v>120</v>
      </c>
      <c r="P45" s="8">
        <v>1</v>
      </c>
      <c r="Q45" s="1">
        <v>120</v>
      </c>
      <c r="R45" s="6">
        <f t="shared" si="4"/>
        <v>120</v>
      </c>
      <c r="S45" s="8">
        <v>1</v>
      </c>
      <c r="T45" s="1">
        <v>120</v>
      </c>
      <c r="U45" s="41">
        <f t="shared" si="5"/>
        <v>120</v>
      </c>
      <c r="V45" s="42">
        <v>1</v>
      </c>
      <c r="W45" s="1">
        <v>120</v>
      </c>
      <c r="X45" s="6">
        <f t="shared" si="6"/>
        <v>120</v>
      </c>
      <c r="Y45" s="10"/>
    </row>
    <row r="46" spans="2:25" ht="18" customHeight="1" x14ac:dyDescent="0.2">
      <c r="B46" s="39">
        <v>39</v>
      </c>
      <c r="C46" s="10" t="s">
        <v>11</v>
      </c>
      <c r="D46" s="5">
        <v>0</v>
      </c>
      <c r="E46" s="1">
        <v>120</v>
      </c>
      <c r="F46" s="6">
        <f t="shared" si="0"/>
        <v>0</v>
      </c>
      <c r="G46" s="7">
        <v>0</v>
      </c>
      <c r="H46" s="1">
        <v>120</v>
      </c>
      <c r="I46" s="6">
        <f t="shared" si="1"/>
        <v>0</v>
      </c>
      <c r="J46" s="8">
        <v>0</v>
      </c>
      <c r="K46" s="1">
        <v>120</v>
      </c>
      <c r="L46" s="6">
        <f t="shared" si="7"/>
        <v>0</v>
      </c>
      <c r="M46" s="8">
        <v>1</v>
      </c>
      <c r="N46" s="1">
        <v>120</v>
      </c>
      <c r="O46" s="6">
        <f t="shared" si="3"/>
        <v>120</v>
      </c>
      <c r="P46" s="8">
        <v>1</v>
      </c>
      <c r="Q46" s="1">
        <v>120</v>
      </c>
      <c r="R46" s="6">
        <f t="shared" si="4"/>
        <v>120</v>
      </c>
      <c r="S46" s="8">
        <v>1</v>
      </c>
      <c r="T46" s="1">
        <v>120</v>
      </c>
      <c r="U46" s="41">
        <f t="shared" si="5"/>
        <v>120</v>
      </c>
      <c r="V46" s="42">
        <v>1</v>
      </c>
      <c r="W46" s="1">
        <v>120</v>
      </c>
      <c r="X46" s="6">
        <f t="shared" si="6"/>
        <v>120</v>
      </c>
      <c r="Y46" s="10"/>
    </row>
    <row r="47" spans="2:25" ht="18" customHeight="1" x14ac:dyDescent="0.2">
      <c r="B47" s="7">
        <v>40</v>
      </c>
      <c r="C47" s="12" t="s">
        <v>111</v>
      </c>
      <c r="D47" s="5">
        <v>1</v>
      </c>
      <c r="E47" s="1">
        <v>140</v>
      </c>
      <c r="F47" s="6">
        <f t="shared" si="0"/>
        <v>140</v>
      </c>
      <c r="G47" s="7">
        <v>1</v>
      </c>
      <c r="H47" s="1">
        <v>140</v>
      </c>
      <c r="I47" s="6">
        <f t="shared" si="1"/>
        <v>140</v>
      </c>
      <c r="J47" s="8">
        <v>1</v>
      </c>
      <c r="K47" s="1">
        <v>140</v>
      </c>
      <c r="L47" s="6">
        <f t="shared" si="7"/>
        <v>140</v>
      </c>
      <c r="M47" s="8">
        <v>0</v>
      </c>
      <c r="N47" s="1">
        <v>140</v>
      </c>
      <c r="O47" s="6">
        <f t="shared" si="3"/>
        <v>0</v>
      </c>
      <c r="P47" s="8">
        <v>0</v>
      </c>
      <c r="Q47" s="1">
        <v>140</v>
      </c>
      <c r="R47" s="6">
        <f t="shared" si="4"/>
        <v>0</v>
      </c>
      <c r="S47" s="8">
        <v>0</v>
      </c>
      <c r="T47" s="1">
        <v>140</v>
      </c>
      <c r="U47" s="41">
        <f t="shared" si="5"/>
        <v>0</v>
      </c>
      <c r="V47" s="42">
        <v>0</v>
      </c>
      <c r="W47" s="1">
        <v>140</v>
      </c>
      <c r="X47" s="6">
        <f t="shared" si="6"/>
        <v>0</v>
      </c>
      <c r="Y47" s="9" t="s">
        <v>115</v>
      </c>
    </row>
    <row r="48" spans="2:25" ht="18" customHeight="1" x14ac:dyDescent="0.2">
      <c r="B48" s="7">
        <v>41</v>
      </c>
      <c r="C48" s="12" t="s">
        <v>89</v>
      </c>
      <c r="D48" s="5">
        <v>1</v>
      </c>
      <c r="E48" s="1">
        <v>225</v>
      </c>
      <c r="F48" s="6">
        <f t="shared" ref="F48" si="49">D48*E48</f>
        <v>225</v>
      </c>
      <c r="G48" s="7">
        <v>1</v>
      </c>
      <c r="H48" s="1">
        <v>225</v>
      </c>
      <c r="I48" s="6">
        <f>G48*H48</f>
        <v>225</v>
      </c>
      <c r="J48" s="8">
        <v>1</v>
      </c>
      <c r="K48" s="1">
        <v>300</v>
      </c>
      <c r="L48" s="6">
        <f t="shared" ref="L48" si="50">J48*K48</f>
        <v>300</v>
      </c>
      <c r="M48" s="8">
        <v>1</v>
      </c>
      <c r="N48" s="1">
        <v>300</v>
      </c>
      <c r="O48" s="6">
        <f t="shared" ref="O48" si="51">M48*N48</f>
        <v>300</v>
      </c>
      <c r="P48" s="8">
        <v>1</v>
      </c>
      <c r="Q48" s="1">
        <v>300</v>
      </c>
      <c r="R48" s="6">
        <f t="shared" ref="R48" si="52">P48*Q48</f>
        <v>300</v>
      </c>
      <c r="S48" s="8">
        <v>1</v>
      </c>
      <c r="T48" s="1">
        <v>300</v>
      </c>
      <c r="U48" s="41">
        <f t="shared" ref="U48" si="53">S48*T48</f>
        <v>300</v>
      </c>
      <c r="V48" s="42">
        <v>1</v>
      </c>
      <c r="W48" s="1">
        <v>300</v>
      </c>
      <c r="X48" s="6">
        <f t="shared" ref="X48" si="54">V48*W48</f>
        <v>300</v>
      </c>
      <c r="Y48" s="9" t="s">
        <v>88</v>
      </c>
    </row>
    <row r="49" spans="2:25" ht="18" customHeight="1" x14ac:dyDescent="0.2">
      <c r="B49" s="7">
        <v>43</v>
      </c>
      <c r="C49" s="12" t="s">
        <v>112</v>
      </c>
      <c r="D49" s="5">
        <v>0</v>
      </c>
      <c r="E49" s="1">
        <v>80</v>
      </c>
      <c r="F49" s="6">
        <f t="shared" si="0"/>
        <v>0</v>
      </c>
      <c r="G49" s="7">
        <v>0</v>
      </c>
      <c r="H49" s="1">
        <v>80</v>
      </c>
      <c r="I49" s="6">
        <f t="shared" si="1"/>
        <v>0</v>
      </c>
      <c r="J49" s="8">
        <v>0</v>
      </c>
      <c r="K49" s="1">
        <v>100</v>
      </c>
      <c r="L49" s="6">
        <f t="shared" si="7"/>
        <v>0</v>
      </c>
      <c r="M49" s="8">
        <v>0</v>
      </c>
      <c r="N49" s="1">
        <v>100</v>
      </c>
      <c r="O49" s="6">
        <f t="shared" si="3"/>
        <v>0</v>
      </c>
      <c r="P49" s="8">
        <v>0</v>
      </c>
      <c r="Q49" s="1">
        <v>100</v>
      </c>
      <c r="R49" s="6">
        <f t="shared" si="4"/>
        <v>0</v>
      </c>
      <c r="S49" s="8">
        <v>0</v>
      </c>
      <c r="T49" s="1">
        <v>120</v>
      </c>
      <c r="U49" s="41">
        <f t="shared" si="5"/>
        <v>0</v>
      </c>
      <c r="V49" s="42">
        <v>0</v>
      </c>
      <c r="W49" s="1">
        <v>120</v>
      </c>
      <c r="X49" s="6">
        <f t="shared" si="6"/>
        <v>0</v>
      </c>
      <c r="Y49" s="9" t="s">
        <v>91</v>
      </c>
    </row>
    <row r="50" spans="2:25" ht="18" customHeight="1" x14ac:dyDescent="0.2">
      <c r="B50" s="7">
        <v>44</v>
      </c>
      <c r="C50" s="14" t="s">
        <v>90</v>
      </c>
      <c r="D50" s="5">
        <v>0</v>
      </c>
      <c r="E50" s="1">
        <v>80</v>
      </c>
      <c r="F50" s="6">
        <f>D50*E50</f>
        <v>0</v>
      </c>
      <c r="G50" s="7">
        <v>0</v>
      </c>
      <c r="H50" s="1">
        <v>80</v>
      </c>
      <c r="I50" s="6">
        <f>G50*H50</f>
        <v>0</v>
      </c>
      <c r="J50" s="8">
        <v>0</v>
      </c>
      <c r="K50" s="1">
        <v>100</v>
      </c>
      <c r="L50" s="6">
        <f>J50*K50</f>
        <v>0</v>
      </c>
      <c r="M50" s="8">
        <v>0</v>
      </c>
      <c r="N50" s="1">
        <v>100</v>
      </c>
      <c r="O50" s="6">
        <f>M50*N50</f>
        <v>0</v>
      </c>
      <c r="P50" s="8">
        <v>0</v>
      </c>
      <c r="Q50" s="1">
        <v>100</v>
      </c>
      <c r="R50" s="6">
        <f>P50*Q50</f>
        <v>0</v>
      </c>
      <c r="S50" s="8">
        <v>0</v>
      </c>
      <c r="T50" s="1">
        <v>120</v>
      </c>
      <c r="U50" s="41">
        <f>S50*T50</f>
        <v>0</v>
      </c>
      <c r="V50" s="42">
        <v>0</v>
      </c>
      <c r="W50" s="1">
        <v>120</v>
      </c>
      <c r="X50" s="6">
        <f>V50*W50</f>
        <v>0</v>
      </c>
      <c r="Y50" s="9" t="s">
        <v>91</v>
      </c>
    </row>
    <row r="51" spans="2:25" ht="18" customHeight="1" x14ac:dyDescent="0.2">
      <c r="B51" s="7">
        <v>45</v>
      </c>
      <c r="C51" s="14" t="s">
        <v>124</v>
      </c>
      <c r="D51" s="5">
        <v>1</v>
      </c>
      <c r="E51" s="1">
        <v>45</v>
      </c>
      <c r="F51" s="6">
        <f>D51*E51</f>
        <v>45</v>
      </c>
      <c r="G51" s="7">
        <v>1</v>
      </c>
      <c r="H51" s="1">
        <v>45</v>
      </c>
      <c r="I51" s="6">
        <f>G51*H51</f>
        <v>45</v>
      </c>
      <c r="J51" s="8">
        <v>1</v>
      </c>
      <c r="K51" s="1">
        <v>50</v>
      </c>
      <c r="L51" s="6">
        <f>J51*K51</f>
        <v>50</v>
      </c>
      <c r="M51" s="8">
        <v>1</v>
      </c>
      <c r="N51" s="1">
        <v>50</v>
      </c>
      <c r="O51" s="6">
        <f>M51*N51</f>
        <v>50</v>
      </c>
      <c r="P51" s="8">
        <v>1</v>
      </c>
      <c r="Q51" s="1">
        <v>50</v>
      </c>
      <c r="R51" s="6">
        <f>P51*Q51</f>
        <v>50</v>
      </c>
      <c r="S51" s="8">
        <v>1</v>
      </c>
      <c r="T51" s="1">
        <v>55</v>
      </c>
      <c r="U51" s="41">
        <f>S51*T51</f>
        <v>55</v>
      </c>
      <c r="V51" s="42">
        <v>1</v>
      </c>
      <c r="W51" s="1">
        <v>55</v>
      </c>
      <c r="X51" s="6">
        <f>V51*W51</f>
        <v>55</v>
      </c>
      <c r="Y51" s="45" t="s">
        <v>116</v>
      </c>
    </row>
    <row r="52" spans="2:25" ht="18" customHeight="1" x14ac:dyDescent="0.2">
      <c r="B52" s="7">
        <v>46</v>
      </c>
      <c r="C52" s="14" t="s">
        <v>123</v>
      </c>
      <c r="D52" s="5">
        <v>1</v>
      </c>
      <c r="E52" s="1">
        <v>165</v>
      </c>
      <c r="F52" s="6">
        <f>D52*E52</f>
        <v>165</v>
      </c>
      <c r="G52" s="7">
        <v>1</v>
      </c>
      <c r="H52" s="1">
        <v>165</v>
      </c>
      <c r="I52" s="6">
        <f>G52*H52</f>
        <v>165</v>
      </c>
      <c r="J52" s="8">
        <v>1</v>
      </c>
      <c r="K52" s="1">
        <v>190</v>
      </c>
      <c r="L52" s="6">
        <f>J52*K52</f>
        <v>190</v>
      </c>
      <c r="M52" s="8">
        <v>1</v>
      </c>
      <c r="N52" s="1">
        <v>190</v>
      </c>
      <c r="O52" s="6">
        <f>M52*N52</f>
        <v>190</v>
      </c>
      <c r="P52" s="8">
        <v>1</v>
      </c>
      <c r="Q52" s="1">
        <v>190</v>
      </c>
      <c r="R52" s="6">
        <f>P52*Q52</f>
        <v>190</v>
      </c>
      <c r="S52" s="8">
        <v>1</v>
      </c>
      <c r="T52" s="1">
        <v>220</v>
      </c>
      <c r="U52" s="6">
        <f>S52*T52</f>
        <v>220</v>
      </c>
      <c r="V52" s="8">
        <v>1</v>
      </c>
      <c r="W52" s="1">
        <v>220</v>
      </c>
      <c r="X52" s="6">
        <f>V52*W52</f>
        <v>220</v>
      </c>
      <c r="Y52" s="45"/>
    </row>
    <row r="53" spans="2:25" ht="18" customHeight="1" thickBot="1" x14ac:dyDescent="0.25">
      <c r="B53" s="5">
        <v>46</v>
      </c>
      <c r="C53" s="12" t="s">
        <v>12</v>
      </c>
      <c r="D53" s="5">
        <v>1</v>
      </c>
      <c r="E53" s="1">
        <v>60</v>
      </c>
      <c r="F53" s="6">
        <f t="shared" si="0"/>
        <v>60</v>
      </c>
      <c r="G53" s="7">
        <v>1</v>
      </c>
      <c r="H53" s="1">
        <v>60</v>
      </c>
      <c r="I53" s="6">
        <f t="shared" si="1"/>
        <v>60</v>
      </c>
      <c r="J53" s="8">
        <v>1</v>
      </c>
      <c r="K53" s="1">
        <v>60</v>
      </c>
      <c r="L53" s="6">
        <f t="shared" si="7"/>
        <v>60</v>
      </c>
      <c r="M53" s="8">
        <v>1</v>
      </c>
      <c r="N53" s="1">
        <v>60</v>
      </c>
      <c r="O53" s="6">
        <f t="shared" si="3"/>
        <v>60</v>
      </c>
      <c r="P53" s="8">
        <v>2</v>
      </c>
      <c r="Q53" s="1">
        <v>60</v>
      </c>
      <c r="R53" s="6">
        <f t="shared" si="4"/>
        <v>120</v>
      </c>
      <c r="S53" s="8">
        <v>2</v>
      </c>
      <c r="T53" s="1">
        <v>60</v>
      </c>
      <c r="U53" s="41">
        <f t="shared" si="5"/>
        <v>120</v>
      </c>
      <c r="V53" s="46">
        <v>2</v>
      </c>
      <c r="W53" s="47">
        <v>60</v>
      </c>
      <c r="X53" s="48">
        <f t="shared" si="6"/>
        <v>120</v>
      </c>
      <c r="Y53" s="10"/>
    </row>
    <row r="54" spans="2:25" ht="18" customHeight="1" thickBot="1" x14ac:dyDescent="0.3">
      <c r="B54" s="58" t="s">
        <v>77</v>
      </c>
      <c r="C54" s="60"/>
      <c r="D54" s="58">
        <f>SUM(F6:F53)</f>
        <v>4935</v>
      </c>
      <c r="E54" s="59"/>
      <c r="F54" s="60"/>
      <c r="G54" s="58">
        <f>SUM(I6:I53)</f>
        <v>5400</v>
      </c>
      <c r="H54" s="59"/>
      <c r="I54" s="60"/>
      <c r="J54" s="58">
        <f>SUM(L6:L53)</f>
        <v>6360</v>
      </c>
      <c r="K54" s="59"/>
      <c r="L54" s="60"/>
      <c r="M54" s="58">
        <f>SUM(O6:O53)</f>
        <v>6835</v>
      </c>
      <c r="N54" s="59"/>
      <c r="O54" s="60"/>
      <c r="P54" s="58">
        <f>SUM(R6:R53)</f>
        <v>7660</v>
      </c>
      <c r="Q54" s="59"/>
      <c r="R54" s="60"/>
      <c r="S54" s="58">
        <f>SUM(U6:U53)</f>
        <v>8235</v>
      </c>
      <c r="T54" s="59"/>
      <c r="U54" s="60"/>
      <c r="V54" s="58">
        <f>SUM(X6:X53)</f>
        <v>8785</v>
      </c>
      <c r="W54" s="59"/>
      <c r="X54" s="60"/>
      <c r="Y54" s="49"/>
    </row>
    <row r="55" spans="2:25" ht="18" customHeight="1" thickBot="1" x14ac:dyDescent="0.3">
      <c r="B55" s="82">
        <v>1.5</v>
      </c>
      <c r="C55" s="83"/>
      <c r="D55" s="79">
        <f>D54*0.5</f>
        <v>2467.5</v>
      </c>
      <c r="E55" s="80"/>
      <c r="F55" s="81"/>
      <c r="G55" s="79">
        <f t="shared" ref="G55" si="55">G54*0.5</f>
        <v>2700</v>
      </c>
      <c r="H55" s="80"/>
      <c r="I55" s="81"/>
      <c r="J55" s="79">
        <f t="shared" ref="J55" si="56">J54*0.5</f>
        <v>3180</v>
      </c>
      <c r="K55" s="80"/>
      <c r="L55" s="81"/>
      <c r="M55" s="79">
        <f t="shared" ref="M55" si="57">M54*0.5</f>
        <v>3417.5</v>
      </c>
      <c r="N55" s="80"/>
      <c r="O55" s="81"/>
      <c r="P55" s="79">
        <f t="shared" ref="P55" si="58">P54*0.5</f>
        <v>3830</v>
      </c>
      <c r="Q55" s="80"/>
      <c r="R55" s="81"/>
      <c r="S55" s="79">
        <f t="shared" ref="S55" si="59">S54*0.5</f>
        <v>4117.5</v>
      </c>
      <c r="T55" s="80"/>
      <c r="U55" s="81"/>
      <c r="V55" s="79">
        <f t="shared" ref="V55" si="60">V54*0.5</f>
        <v>4392.5</v>
      </c>
      <c r="W55" s="80"/>
      <c r="X55" s="81"/>
    </row>
    <row r="56" spans="2:25" ht="18" customHeight="1" thickBot="1" x14ac:dyDescent="0.3">
      <c r="B56" s="58" t="s">
        <v>97</v>
      </c>
      <c r="C56" s="60"/>
      <c r="D56" s="84">
        <f>D54+D55</f>
        <v>7402.5</v>
      </c>
      <c r="E56" s="85"/>
      <c r="F56" s="86"/>
      <c r="G56" s="84">
        <f t="shared" ref="G56" si="61">G54+G55</f>
        <v>8100</v>
      </c>
      <c r="H56" s="85"/>
      <c r="I56" s="86"/>
      <c r="J56" s="84">
        <f t="shared" ref="J56" si="62">J54+J55</f>
        <v>9540</v>
      </c>
      <c r="K56" s="85"/>
      <c r="L56" s="86"/>
      <c r="M56" s="84">
        <f t="shared" ref="M56" si="63">M54+M55</f>
        <v>10252.5</v>
      </c>
      <c r="N56" s="85"/>
      <c r="O56" s="86"/>
      <c r="P56" s="84">
        <f t="shared" ref="P56" si="64">P54+P55</f>
        <v>11490</v>
      </c>
      <c r="Q56" s="85"/>
      <c r="R56" s="86"/>
      <c r="S56" s="84">
        <f t="shared" ref="S56" si="65">S54+S55</f>
        <v>12352.5</v>
      </c>
      <c r="T56" s="85"/>
      <c r="U56" s="86"/>
      <c r="V56" s="84">
        <f t="shared" ref="V56" si="66">V54+V55</f>
        <v>13177.5</v>
      </c>
      <c r="W56" s="85"/>
      <c r="X56" s="86"/>
    </row>
    <row r="57" spans="2:25" ht="18" customHeight="1" thickBot="1" x14ac:dyDescent="0.3">
      <c r="B57" s="58" t="s">
        <v>98</v>
      </c>
      <c r="C57" s="60"/>
      <c r="D57" s="87">
        <f>D56/D3</f>
        <v>616.875</v>
      </c>
      <c r="E57" s="88"/>
      <c r="F57" s="89"/>
      <c r="G57" s="87">
        <f>G56/G3</f>
        <v>506.25</v>
      </c>
      <c r="H57" s="88"/>
      <c r="I57" s="89"/>
      <c r="J57" s="87">
        <f>J56/J3</f>
        <v>477</v>
      </c>
      <c r="K57" s="88"/>
      <c r="L57" s="89"/>
      <c r="M57" s="87">
        <f>M56/M3</f>
        <v>427.1875</v>
      </c>
      <c r="N57" s="88"/>
      <c r="O57" s="89"/>
      <c r="P57" s="87">
        <f>P56/P3</f>
        <v>410.35714285714283</v>
      </c>
      <c r="Q57" s="88"/>
      <c r="R57" s="89"/>
      <c r="S57" s="87">
        <f>S56/S3</f>
        <v>386.015625</v>
      </c>
      <c r="T57" s="88"/>
      <c r="U57" s="89"/>
      <c r="V57" s="87">
        <f>V56/V3</f>
        <v>366.04166666666669</v>
      </c>
      <c r="W57" s="88"/>
      <c r="X57" s="89"/>
    </row>
    <row r="58" spans="2:25" ht="18" customHeight="1" thickBot="1" x14ac:dyDescent="0.3">
      <c r="B58" s="90"/>
      <c r="C58" s="91"/>
      <c r="D58" s="91"/>
      <c r="E58" s="91"/>
      <c r="F58" s="91"/>
      <c r="G58" s="91"/>
      <c r="H58" s="91"/>
      <c r="I58" s="91"/>
      <c r="J58" s="91"/>
      <c r="K58" s="91"/>
      <c r="L58" s="91"/>
      <c r="M58" s="91"/>
      <c r="N58" s="91"/>
      <c r="O58" s="91"/>
      <c r="P58" s="91"/>
      <c r="Q58" s="91"/>
      <c r="R58" s="91"/>
      <c r="S58" s="91"/>
      <c r="T58" s="91"/>
      <c r="U58" s="91"/>
      <c r="V58" s="91"/>
      <c r="W58" s="91"/>
      <c r="X58" s="92"/>
    </row>
    <row r="59" spans="2:25" ht="18" customHeight="1" thickBot="1" x14ac:dyDescent="0.3">
      <c r="B59" s="58" t="s">
        <v>92</v>
      </c>
      <c r="C59" s="59" t="s">
        <v>92</v>
      </c>
      <c r="D59" s="87">
        <f>D54/D3</f>
        <v>411.25</v>
      </c>
      <c r="E59" s="88"/>
      <c r="F59" s="89"/>
      <c r="G59" s="87">
        <f>G54/G3</f>
        <v>337.5</v>
      </c>
      <c r="H59" s="88"/>
      <c r="I59" s="89"/>
      <c r="J59" s="87">
        <f>J54/J3</f>
        <v>318</v>
      </c>
      <c r="K59" s="88"/>
      <c r="L59" s="89"/>
      <c r="M59" s="87">
        <f>M54/M3</f>
        <v>284.79166666666669</v>
      </c>
      <c r="N59" s="88"/>
      <c r="O59" s="89"/>
      <c r="P59" s="87">
        <f>P54/P3</f>
        <v>273.57142857142856</v>
      </c>
      <c r="Q59" s="88"/>
      <c r="R59" s="89"/>
      <c r="S59" s="87">
        <f>S54/S3</f>
        <v>257.34375</v>
      </c>
      <c r="T59" s="88"/>
      <c r="U59" s="89"/>
      <c r="V59" s="87">
        <f>V54/V3</f>
        <v>244.02777777777777</v>
      </c>
      <c r="W59" s="88"/>
      <c r="X59" s="89"/>
    </row>
    <row r="60" spans="2:25" ht="15" customHeight="1" x14ac:dyDescent="0.2">
      <c r="G60" s="22"/>
      <c r="H60" s="22"/>
      <c r="M60" s="22"/>
      <c r="N60" s="22"/>
      <c r="P60" s="22"/>
      <c r="Q60" s="22"/>
      <c r="S60" s="76"/>
      <c r="T60" s="76"/>
      <c r="U60" s="76"/>
      <c r="V60" s="76"/>
      <c r="W60" s="76"/>
      <c r="X60" s="76"/>
    </row>
    <row r="61" spans="2:25" ht="15" customHeight="1" x14ac:dyDescent="0.2">
      <c r="C61" s="50"/>
      <c r="K61" s="21"/>
    </row>
    <row r="62" spans="2:25" ht="15" customHeight="1" x14ac:dyDescent="0.2">
      <c r="C62" s="50" t="s">
        <v>33</v>
      </c>
      <c r="F62" s="21"/>
      <c r="I62" s="21"/>
      <c r="L62" s="21"/>
      <c r="O62" s="21"/>
      <c r="R62" s="21"/>
      <c r="T62" s="4"/>
      <c r="U62" s="21"/>
      <c r="X62" s="21"/>
    </row>
    <row r="63" spans="2:25" ht="15" customHeight="1" x14ac:dyDescent="0.2">
      <c r="C63" s="51" t="s">
        <v>34</v>
      </c>
      <c r="F63" s="54"/>
      <c r="I63" s="54"/>
      <c r="L63" s="54"/>
      <c r="O63" s="54"/>
      <c r="R63" s="54"/>
      <c r="T63" s="4"/>
      <c r="U63" s="54"/>
      <c r="X63" s="54"/>
    </row>
    <row r="64" spans="2:25" ht="15" customHeight="1" x14ac:dyDescent="0.2">
      <c r="C64" s="50" t="s">
        <v>41</v>
      </c>
    </row>
    <row r="65" spans="3:3" ht="15" customHeight="1" x14ac:dyDescent="0.2">
      <c r="C65" s="50" t="s">
        <v>35</v>
      </c>
    </row>
    <row r="66" spans="3:3" ht="15" customHeight="1" x14ac:dyDescent="0.2">
      <c r="C66" s="50" t="s">
        <v>37</v>
      </c>
    </row>
    <row r="67" spans="3:3" ht="15" customHeight="1" x14ac:dyDescent="0.2">
      <c r="C67" s="52" t="s">
        <v>38</v>
      </c>
    </row>
    <row r="68" spans="3:3" ht="15" customHeight="1" x14ac:dyDescent="0.2">
      <c r="C68" s="52" t="s">
        <v>39</v>
      </c>
    </row>
    <row r="69" spans="3:3" ht="15" customHeight="1" x14ac:dyDescent="0.2">
      <c r="C69" s="52" t="s">
        <v>40</v>
      </c>
    </row>
    <row r="70" spans="3:3" ht="15" customHeight="1" x14ac:dyDescent="0.2">
      <c r="C70" s="53" t="s">
        <v>36</v>
      </c>
    </row>
    <row r="71" spans="3:3" ht="15" customHeight="1" x14ac:dyDescent="0.2">
      <c r="C71" s="50" t="s">
        <v>43</v>
      </c>
    </row>
    <row r="72" spans="3:3" ht="15" customHeight="1" x14ac:dyDescent="0.2">
      <c r="C72" s="53" t="s">
        <v>44</v>
      </c>
    </row>
    <row r="73" spans="3:3" ht="15" customHeight="1" x14ac:dyDescent="0.2">
      <c r="C73" s="52" t="s">
        <v>45</v>
      </c>
    </row>
    <row r="74" spans="3:3" ht="15" customHeight="1" x14ac:dyDescent="0.2">
      <c r="C74" s="52" t="s">
        <v>46</v>
      </c>
    </row>
    <row r="75" spans="3:3" ht="15" customHeight="1" x14ac:dyDescent="0.2">
      <c r="C75" s="52" t="s">
        <v>47</v>
      </c>
    </row>
    <row r="76" spans="3:3" ht="15" customHeight="1" x14ac:dyDescent="0.2">
      <c r="C76" s="52" t="s">
        <v>48</v>
      </c>
    </row>
    <row r="77" spans="3:3" x14ac:dyDescent="0.2">
      <c r="C77" s="52" t="s">
        <v>49</v>
      </c>
    </row>
    <row r="78" spans="3:3" x14ac:dyDescent="0.2">
      <c r="C78" s="52" t="s">
        <v>50</v>
      </c>
    </row>
    <row r="79" spans="3:3" x14ac:dyDescent="0.2">
      <c r="C79" s="53" t="s">
        <v>36</v>
      </c>
    </row>
    <row r="80" spans="3:3" x14ac:dyDescent="0.2">
      <c r="C80" s="53"/>
    </row>
    <row r="81" spans="3:3" x14ac:dyDescent="0.2">
      <c r="C81" s="50" t="s">
        <v>57</v>
      </c>
    </row>
    <row r="82" spans="3:3" x14ac:dyDescent="0.2">
      <c r="C82" s="52" t="s">
        <v>58</v>
      </c>
    </row>
    <row r="83" spans="3:3" x14ac:dyDescent="0.2">
      <c r="C83" s="52" t="s">
        <v>59</v>
      </c>
    </row>
    <row r="84" spans="3:3" x14ac:dyDescent="0.2">
      <c r="C84" s="52" t="s">
        <v>60</v>
      </c>
    </row>
    <row r="85" spans="3:3" x14ac:dyDescent="0.2">
      <c r="C85" s="52" t="s">
        <v>61</v>
      </c>
    </row>
    <row r="86" spans="3:3" x14ac:dyDescent="0.2">
      <c r="C86" s="52" t="s">
        <v>62</v>
      </c>
    </row>
    <row r="87" spans="3:3" x14ac:dyDescent="0.2">
      <c r="C87" s="52" t="s">
        <v>63</v>
      </c>
    </row>
    <row r="88" spans="3:3" x14ac:dyDescent="0.2">
      <c r="C88" s="52" t="s">
        <v>64</v>
      </c>
    </row>
    <row r="89" spans="3:3" x14ac:dyDescent="0.2">
      <c r="C89" s="52" t="s">
        <v>65</v>
      </c>
    </row>
    <row r="90" spans="3:3" x14ac:dyDescent="0.2">
      <c r="C90" s="52" t="s">
        <v>66</v>
      </c>
    </row>
    <row r="91" spans="3:3" x14ac:dyDescent="0.2">
      <c r="C91" s="52" t="s">
        <v>67</v>
      </c>
    </row>
    <row r="92" spans="3:3" x14ac:dyDescent="0.2">
      <c r="C92" s="52" t="s">
        <v>68</v>
      </c>
    </row>
    <row r="93" spans="3:3" x14ac:dyDescent="0.2">
      <c r="C93" s="52" t="s">
        <v>69</v>
      </c>
    </row>
    <row r="94" spans="3:3" x14ac:dyDescent="0.2">
      <c r="C94" s="52" t="s">
        <v>70</v>
      </c>
    </row>
    <row r="95" spans="3:3" x14ac:dyDescent="0.2">
      <c r="C95" s="52" t="s">
        <v>71</v>
      </c>
    </row>
    <row r="96" spans="3:3" x14ac:dyDescent="0.2">
      <c r="C96" s="52" t="s">
        <v>73</v>
      </c>
    </row>
    <row r="97" spans="3:24" ht="89.25" customHeight="1" x14ac:dyDescent="0.2">
      <c r="C97" s="52" t="s">
        <v>74</v>
      </c>
    </row>
    <row r="98" spans="3:24" x14ac:dyDescent="0.2">
      <c r="C98" s="52" t="s">
        <v>75</v>
      </c>
    </row>
    <row r="99" spans="3:24" x14ac:dyDescent="0.2">
      <c r="C99" s="52" t="s">
        <v>72</v>
      </c>
    </row>
    <row r="102" spans="3:24" x14ac:dyDescent="0.2">
      <c r="C102" s="53" t="s">
        <v>36</v>
      </c>
    </row>
    <row r="103" spans="3:24" x14ac:dyDescent="0.2">
      <c r="C103" s="57" t="s">
        <v>76</v>
      </c>
      <c r="D103" s="57"/>
      <c r="E103" s="57"/>
      <c r="F103" s="57"/>
      <c r="G103" s="57"/>
      <c r="H103" s="57"/>
      <c r="I103" s="57"/>
      <c r="J103" s="57"/>
      <c r="K103" s="57"/>
      <c r="L103" s="57"/>
      <c r="M103" s="57"/>
      <c r="N103" s="57"/>
      <c r="O103" s="57"/>
      <c r="P103" s="57"/>
      <c r="Q103" s="57"/>
      <c r="R103" s="57"/>
      <c r="S103" s="57"/>
      <c r="T103" s="57"/>
      <c r="U103" s="57"/>
      <c r="V103" s="57"/>
      <c r="W103" s="57"/>
      <c r="X103" s="57"/>
    </row>
    <row r="108" spans="3:24" x14ac:dyDescent="0.2">
      <c r="C108" s="53"/>
    </row>
    <row r="109" spans="3:24" x14ac:dyDescent="0.2">
      <c r="C109" s="53"/>
    </row>
  </sheetData>
  <mergeCells count="56">
    <mergeCell ref="B58:X58"/>
    <mergeCell ref="B59:C59"/>
    <mergeCell ref="D59:F59"/>
    <mergeCell ref="G59:I59"/>
    <mergeCell ref="J59:L59"/>
    <mergeCell ref="M59:O59"/>
    <mergeCell ref="P59:R59"/>
    <mergeCell ref="S59:U59"/>
    <mergeCell ref="V59:X59"/>
    <mergeCell ref="V56:X56"/>
    <mergeCell ref="B57:C57"/>
    <mergeCell ref="D57:F57"/>
    <mergeCell ref="G57:I57"/>
    <mergeCell ref="J57:L57"/>
    <mergeCell ref="M57:O57"/>
    <mergeCell ref="P57:R57"/>
    <mergeCell ref="S57:U57"/>
    <mergeCell ref="V57:X57"/>
    <mergeCell ref="B56:C56"/>
    <mergeCell ref="D56:F56"/>
    <mergeCell ref="G56:I56"/>
    <mergeCell ref="J56:L56"/>
    <mergeCell ref="M56:O56"/>
    <mergeCell ref="P56:R56"/>
    <mergeCell ref="S56:U56"/>
    <mergeCell ref="V55:X55"/>
    <mergeCell ref="B55:C55"/>
    <mergeCell ref="D55:F55"/>
    <mergeCell ref="V54:X54"/>
    <mergeCell ref="B27:Y27"/>
    <mergeCell ref="G55:I55"/>
    <mergeCell ref="J55:L55"/>
    <mergeCell ref="M55:O55"/>
    <mergeCell ref="P55:R55"/>
    <mergeCell ref="S55:U55"/>
    <mergeCell ref="B10:Y10"/>
    <mergeCell ref="S3:U3"/>
    <mergeCell ref="V3:X3"/>
    <mergeCell ref="Y3:Y4"/>
    <mergeCell ref="J3:L3"/>
    <mergeCell ref="C103:X103"/>
    <mergeCell ref="P54:R54"/>
    <mergeCell ref="S54:U54"/>
    <mergeCell ref="B2:Y2"/>
    <mergeCell ref="G54:I54"/>
    <mergeCell ref="B54:C54"/>
    <mergeCell ref="D54:F54"/>
    <mergeCell ref="D3:F3"/>
    <mergeCell ref="G3:I3"/>
    <mergeCell ref="M3:O3"/>
    <mergeCell ref="P3:R3"/>
    <mergeCell ref="J54:L54"/>
    <mergeCell ref="B5:Y5"/>
    <mergeCell ref="B41:Y41"/>
    <mergeCell ref="M54:O54"/>
    <mergeCell ref="S60:X60"/>
  </mergeCells>
  <pageMargins left="0.7" right="0.7" top="0.75" bottom="0.75" header="0.3" footer="0.3"/>
  <pageSetup scale="56" orientation="landscape" r:id="rId1"/>
  <headerFooter>
    <oddHeader>&amp;L&amp;G&amp;C&amp;"Arial,Bold"&amp;14DRAFT - For Discussion Purposes&amp;ROctober 31, 2013</oddHeader>
    <oddFooter>&amp;R&amp;P of &amp;N</oddFooter>
  </headerFooter>
  <rowBreaks count="1" manualBreakCount="1">
    <brk id="35" min="1" max="24"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DB695598D4274CB8367ACB5F824B4D" ma:contentTypeVersion="0" ma:contentTypeDescription="Create a new document." ma:contentTypeScope="" ma:versionID="ebc82ee4e00dee013983d6a293831800">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8CDF34-9DA5-47D7-AA63-ED3637D2B1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1AEAD84-9D76-42A0-88B2-9C246A5A4184}">
  <ds:schemaRefs>
    <ds:schemaRef ds:uri="http://purl.org/dc/elements/1.1/"/>
    <ds:schemaRef ds:uri="http://purl.org/dc/terms/"/>
    <ds:schemaRef ds:uri="http://schemas.microsoft.com/office/2006/metadata/propertie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B30D4CE-AEC3-4731-BE99-3E50F1F968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scanarios</vt:lpstr>
      <vt:lpstr>scanarios!Print_Area</vt:lpstr>
      <vt:lpstr>scanarios!Print_Titles</vt:lpstr>
    </vt:vector>
  </TitlesOfParts>
  <Company>DVA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Dialysis Freestanding OP Ctr - Space Matrix</dc:title>
  <dc:subject>design criteria</dc:subject>
  <dc:creator>Department of Veterans Affairs; Office of Acquisition, Logistics, and Construction; Office of Construction and Facilities Management; Office of Facilities Planniing; Facilities Standards Service</dc:creator>
  <cp:lastModifiedBy>Bunn, Elizabeth (CFM)</cp:lastModifiedBy>
  <cp:lastPrinted>2013-12-02T20:53:54Z</cp:lastPrinted>
  <dcterms:created xsi:type="dcterms:W3CDTF">2013-08-12T12:11:10Z</dcterms:created>
  <dcterms:modified xsi:type="dcterms:W3CDTF">2016-04-26T18:14:18Z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0x01010017DB695598D4274CB8367ACB5F824B4D</vt:lpwstr>
  </property>
</Properties>
</file>